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Stimulus\12. GLB 23-27\4. Formats\Aanvragen algemeen\"/>
    </mc:Choice>
  </mc:AlternateContent>
  <xr:revisionPtr revIDLastSave="0" documentId="13_ncr:1_{914228C2-82FD-42B3-AA0B-DC52C796231D}" xr6:coauthVersionLast="47" xr6:coauthVersionMax="47" xr10:uidLastSave="{00000000-0000-0000-0000-000000000000}"/>
  <bookViews>
    <workbookView xWindow="-108" yWindow="-108" windowWidth="23256" windowHeight="12576"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10" l="1"/>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W5" i="10"/>
  <c r="V5" i="10"/>
  <c r="U5" i="10"/>
  <c r="T5" i="10"/>
  <c r="S5" i="10"/>
  <c r="R5" i="10"/>
  <c r="Q5" i="10"/>
  <c r="P5" i="10"/>
  <c r="O5" i="10"/>
  <c r="N5" i="10"/>
  <c r="M5" i="10"/>
  <c r="L5" i="10"/>
  <c r="K5" i="10"/>
  <c r="J5" i="10"/>
  <c r="I5" i="10"/>
  <c r="H5" i="10"/>
  <c r="G5" i="10"/>
  <c r="F5" i="10"/>
  <c r="E5" i="10"/>
  <c r="C236" i="54"/>
  <c r="B144" i="54"/>
  <c r="B94" i="54"/>
  <c r="B26" i="54"/>
  <c r="B206" i="54" s="1"/>
  <c r="A26" i="54"/>
  <c r="B25" i="54"/>
  <c r="B183" i="54" s="1"/>
  <c r="A25" i="54"/>
  <c r="B24" i="54"/>
  <c r="B168" i="54" s="1"/>
  <c r="A24" i="54"/>
  <c r="B23" i="54"/>
  <c r="A23" i="54"/>
  <c r="B22" i="54"/>
  <c r="B128" i="54" s="1"/>
  <c r="A22" i="54"/>
  <c r="B21" i="54"/>
  <c r="B111" i="54" s="1"/>
  <c r="A21" i="54"/>
  <c r="B20" i="54"/>
  <c r="A20" i="54"/>
  <c r="B19" i="54"/>
  <c r="B77" i="54" s="1"/>
  <c r="A19" i="54"/>
  <c r="B18" i="54"/>
  <c r="B55" i="54" s="1"/>
  <c r="A18" i="54"/>
  <c r="B17" i="54"/>
  <c r="B33" i="54" s="1"/>
  <c r="A17" i="54"/>
  <c r="A16" i="54"/>
  <c r="A206" i="54" s="1"/>
  <c r="B11" i="54"/>
  <c r="C236" i="53"/>
  <c r="B144" i="53"/>
  <c r="B94" i="53"/>
  <c r="B55" i="53"/>
  <c r="B26" i="53"/>
  <c r="B206" i="53" s="1"/>
  <c r="A26" i="53"/>
  <c r="B25" i="53"/>
  <c r="B183" i="53" s="1"/>
  <c r="A25" i="53"/>
  <c r="B24" i="53"/>
  <c r="B168" i="53" s="1"/>
  <c r="A24" i="53"/>
  <c r="B23" i="53"/>
  <c r="A23" i="53"/>
  <c r="B22" i="53"/>
  <c r="B128" i="53" s="1"/>
  <c r="A22" i="53"/>
  <c r="D22" i="53" s="1"/>
  <c r="B21" i="53"/>
  <c r="B111" i="53" s="1"/>
  <c r="A21" i="53"/>
  <c r="B20" i="53"/>
  <c r="A20" i="53"/>
  <c r="B19" i="53"/>
  <c r="B77" i="53" s="1"/>
  <c r="A19" i="53"/>
  <c r="B18" i="53"/>
  <c r="A18" i="53"/>
  <c r="B17" i="53"/>
  <c r="B33" i="53" s="1"/>
  <c r="A17" i="53"/>
  <c r="A16" i="53"/>
  <c r="A206" i="53" s="1"/>
  <c r="B11" i="53"/>
  <c r="C236" i="52"/>
  <c r="B144" i="52"/>
  <c r="B94" i="52"/>
  <c r="B26" i="52"/>
  <c r="B206" i="52" s="1"/>
  <c r="A26" i="52"/>
  <c r="B25" i="52"/>
  <c r="B183" i="52" s="1"/>
  <c r="A25" i="52"/>
  <c r="B24" i="52"/>
  <c r="B168" i="52" s="1"/>
  <c r="A24" i="52"/>
  <c r="B23" i="52"/>
  <c r="A23" i="52"/>
  <c r="B22" i="52"/>
  <c r="B128" i="52" s="1"/>
  <c r="A22" i="52"/>
  <c r="D22" i="52" s="1"/>
  <c r="B21" i="52"/>
  <c r="B111" i="52" s="1"/>
  <c r="A21" i="52"/>
  <c r="B20" i="52"/>
  <c r="A20" i="52"/>
  <c r="B19" i="52"/>
  <c r="B77" i="52" s="1"/>
  <c r="A19" i="52"/>
  <c r="B18" i="52"/>
  <c r="B55" i="52" s="1"/>
  <c r="A18" i="52"/>
  <c r="B17" i="52"/>
  <c r="B33" i="52" s="1"/>
  <c r="A17" i="52"/>
  <c r="A16" i="52"/>
  <c r="A206" i="52" s="1"/>
  <c r="B207" i="52" s="1"/>
  <c r="B11" i="52"/>
  <c r="C236" i="51"/>
  <c r="B183" i="51"/>
  <c r="B144" i="51"/>
  <c r="B128" i="51"/>
  <c r="B94" i="51"/>
  <c r="B55" i="51"/>
  <c r="B26" i="51"/>
  <c r="B206" i="51" s="1"/>
  <c r="A26" i="51"/>
  <c r="B25" i="51"/>
  <c r="A25" i="51"/>
  <c r="B24" i="51"/>
  <c r="B168" i="51" s="1"/>
  <c r="A24" i="51"/>
  <c r="B23" i="51"/>
  <c r="A23" i="51"/>
  <c r="B22" i="51"/>
  <c r="A22" i="51"/>
  <c r="D22" i="51" s="1"/>
  <c r="B21" i="51"/>
  <c r="B111" i="51" s="1"/>
  <c r="A21" i="51"/>
  <c r="B20" i="51"/>
  <c r="A20" i="51"/>
  <c r="B19" i="51"/>
  <c r="B77" i="51" s="1"/>
  <c r="A19" i="51"/>
  <c r="B18" i="51"/>
  <c r="A18" i="51"/>
  <c r="B17" i="51"/>
  <c r="B33" i="51" s="1"/>
  <c r="A17" i="51"/>
  <c r="A16" i="51"/>
  <c r="A94" i="51" s="1"/>
  <c r="E106" i="51" s="1"/>
  <c r="B11" i="51"/>
  <c r="C236" i="50"/>
  <c r="B206" i="50"/>
  <c r="B183" i="50"/>
  <c r="B168" i="50"/>
  <c r="B144" i="50"/>
  <c r="B26" i="50"/>
  <c r="A26" i="50"/>
  <c r="B25" i="50"/>
  <c r="A25" i="50"/>
  <c r="B24" i="50"/>
  <c r="A24" i="50"/>
  <c r="B23" i="50"/>
  <c r="A23" i="50"/>
  <c r="B22" i="50"/>
  <c r="B128" i="50" s="1"/>
  <c r="A22" i="50"/>
  <c r="S19" i="10" s="1"/>
  <c r="B21" i="50"/>
  <c r="B111" i="50" s="1"/>
  <c r="A21" i="50"/>
  <c r="B20" i="50"/>
  <c r="B94" i="50" s="1"/>
  <c r="A20" i="50"/>
  <c r="B19" i="50"/>
  <c r="B77" i="50" s="1"/>
  <c r="A19" i="50"/>
  <c r="B18" i="50"/>
  <c r="B55" i="50" s="1"/>
  <c r="A18" i="50"/>
  <c r="B17" i="50"/>
  <c r="B33" i="50" s="1"/>
  <c r="A17" i="50"/>
  <c r="A16" i="50"/>
  <c r="A144" i="50" s="1"/>
  <c r="B11" i="50"/>
  <c r="C236" i="49"/>
  <c r="B128" i="49"/>
  <c r="B26" i="49"/>
  <c r="B206" i="49" s="1"/>
  <c r="A26" i="49"/>
  <c r="B25" i="49"/>
  <c r="B183" i="49" s="1"/>
  <c r="A25" i="49"/>
  <c r="B24" i="49"/>
  <c r="B168" i="49" s="1"/>
  <c r="A24" i="49"/>
  <c r="B23" i="49"/>
  <c r="B144" i="49" s="1"/>
  <c r="A23" i="49"/>
  <c r="B22" i="49"/>
  <c r="A22" i="49"/>
  <c r="R19" i="10" s="1"/>
  <c r="B21" i="49"/>
  <c r="B111" i="49" s="1"/>
  <c r="A21" i="49"/>
  <c r="B20" i="49"/>
  <c r="B94" i="49" s="1"/>
  <c r="A20" i="49"/>
  <c r="B19" i="49"/>
  <c r="B77" i="49" s="1"/>
  <c r="A19" i="49"/>
  <c r="B18" i="49"/>
  <c r="B55" i="49" s="1"/>
  <c r="A18" i="49"/>
  <c r="B17" i="49"/>
  <c r="B33" i="49" s="1"/>
  <c r="A17" i="49"/>
  <c r="A16" i="49"/>
  <c r="A168" i="49" s="1"/>
  <c r="B11" i="49"/>
  <c r="C236" i="48"/>
  <c r="B168" i="48"/>
  <c r="B128" i="48"/>
  <c r="B94" i="48"/>
  <c r="B33" i="48"/>
  <c r="B26" i="48"/>
  <c r="B206" i="48" s="1"/>
  <c r="A26" i="48"/>
  <c r="B25" i="48"/>
  <c r="B183" i="48" s="1"/>
  <c r="A25" i="48"/>
  <c r="B24" i="48"/>
  <c r="A24" i="48"/>
  <c r="B23" i="48"/>
  <c r="B144" i="48" s="1"/>
  <c r="A23" i="48"/>
  <c r="B22" i="48"/>
  <c r="A22" i="48"/>
  <c r="D22" i="48" s="1"/>
  <c r="B21" i="48"/>
  <c r="B111" i="48" s="1"/>
  <c r="A21" i="48"/>
  <c r="B20" i="48"/>
  <c r="A20" i="48"/>
  <c r="B19" i="48"/>
  <c r="B77" i="48" s="1"/>
  <c r="A19" i="48"/>
  <c r="B18" i="48"/>
  <c r="B55" i="48" s="1"/>
  <c r="A18" i="48"/>
  <c r="B17" i="48"/>
  <c r="A17" i="48"/>
  <c r="A16" i="48"/>
  <c r="A183" i="48" s="1"/>
  <c r="F189" i="48" s="1"/>
  <c r="B11" i="48"/>
  <c r="C236" i="47"/>
  <c r="B206" i="47"/>
  <c r="B144" i="47"/>
  <c r="B26" i="47"/>
  <c r="A26" i="47"/>
  <c r="B25" i="47"/>
  <c r="B183" i="47" s="1"/>
  <c r="A25" i="47"/>
  <c r="B24" i="47"/>
  <c r="B168" i="47" s="1"/>
  <c r="A24" i="47"/>
  <c r="B23" i="47"/>
  <c r="A23" i="47"/>
  <c r="B22" i="47"/>
  <c r="B128" i="47" s="1"/>
  <c r="A22" i="47"/>
  <c r="D22" i="47" s="1"/>
  <c r="B21" i="47"/>
  <c r="B111" i="47" s="1"/>
  <c r="A21" i="47"/>
  <c r="B20" i="47"/>
  <c r="B94" i="47" s="1"/>
  <c r="A20" i="47"/>
  <c r="B19" i="47"/>
  <c r="B77" i="47" s="1"/>
  <c r="A19" i="47"/>
  <c r="B18" i="47"/>
  <c r="B55" i="47" s="1"/>
  <c r="A18" i="47"/>
  <c r="B17" i="47"/>
  <c r="B33" i="47" s="1"/>
  <c r="A17" i="47"/>
  <c r="A16" i="47"/>
  <c r="A206" i="47" s="1"/>
  <c r="B207" i="47" s="1"/>
  <c r="B11" i="47"/>
  <c r="C236" i="46"/>
  <c r="B183" i="46"/>
  <c r="B144" i="46"/>
  <c r="B33" i="46"/>
  <c r="B26" i="46"/>
  <c r="B206" i="46" s="1"/>
  <c r="A26" i="46"/>
  <c r="B25" i="46"/>
  <c r="A25" i="46"/>
  <c r="B24" i="46"/>
  <c r="B168" i="46" s="1"/>
  <c r="A24" i="46"/>
  <c r="B23" i="46"/>
  <c r="A23" i="46"/>
  <c r="B22" i="46"/>
  <c r="B128" i="46" s="1"/>
  <c r="A22" i="46"/>
  <c r="D22" i="46" s="1"/>
  <c r="B21" i="46"/>
  <c r="B111" i="46" s="1"/>
  <c r="A21" i="46"/>
  <c r="B20" i="46"/>
  <c r="B94" i="46" s="1"/>
  <c r="A20" i="46"/>
  <c r="B19" i="46"/>
  <c r="B77" i="46" s="1"/>
  <c r="A19" i="46"/>
  <c r="B18" i="46"/>
  <c r="B55" i="46" s="1"/>
  <c r="A18" i="46"/>
  <c r="B17" i="46"/>
  <c r="A17" i="46"/>
  <c r="A16" i="46"/>
  <c r="A183" i="46" s="1"/>
  <c r="B11" i="46"/>
  <c r="C236" i="45"/>
  <c r="B128" i="45"/>
  <c r="B94" i="45"/>
  <c r="B77" i="45"/>
  <c r="B26" i="45"/>
  <c r="B206" i="45" s="1"/>
  <c r="A26" i="45"/>
  <c r="B25" i="45"/>
  <c r="B183" i="45" s="1"/>
  <c r="A25" i="45"/>
  <c r="B24" i="45"/>
  <c r="B168" i="45" s="1"/>
  <c r="A24" i="45"/>
  <c r="B23" i="45"/>
  <c r="B144" i="45" s="1"/>
  <c r="A23" i="45"/>
  <c r="B22" i="45"/>
  <c r="A22" i="45"/>
  <c r="D22" i="45" s="1"/>
  <c r="B21" i="45"/>
  <c r="B111" i="45" s="1"/>
  <c r="A21" i="45"/>
  <c r="B20" i="45"/>
  <c r="A20" i="45"/>
  <c r="B19" i="45"/>
  <c r="A19" i="45"/>
  <c r="B18" i="45"/>
  <c r="B55" i="45" s="1"/>
  <c r="A18" i="45"/>
  <c r="B17" i="45"/>
  <c r="B33" i="45" s="1"/>
  <c r="A17" i="45"/>
  <c r="A16" i="45"/>
  <c r="A183" i="45" s="1"/>
  <c r="B11" i="45"/>
  <c r="C236" i="44"/>
  <c r="B144" i="44"/>
  <c r="B94" i="44"/>
  <c r="B55" i="44"/>
  <c r="B26" i="44"/>
  <c r="B206" i="44" s="1"/>
  <c r="A26" i="44"/>
  <c r="B25" i="44"/>
  <c r="B183" i="44" s="1"/>
  <c r="A25" i="44"/>
  <c r="B24" i="44"/>
  <c r="B168" i="44" s="1"/>
  <c r="A24" i="44"/>
  <c r="B23" i="44"/>
  <c r="A23" i="44"/>
  <c r="B22" i="44"/>
  <c r="B128" i="44" s="1"/>
  <c r="A22" i="44"/>
  <c r="D22" i="44" s="1"/>
  <c r="B21" i="44"/>
  <c r="B111" i="44" s="1"/>
  <c r="A21" i="44"/>
  <c r="B20" i="44"/>
  <c r="A20" i="44"/>
  <c r="B19" i="44"/>
  <c r="B77" i="44" s="1"/>
  <c r="A19" i="44"/>
  <c r="B18" i="44"/>
  <c r="A18" i="44"/>
  <c r="B17" i="44"/>
  <c r="B33" i="44" s="1"/>
  <c r="A17" i="44"/>
  <c r="A16" i="44"/>
  <c r="A206" i="44" s="1"/>
  <c r="B11" i="44"/>
  <c r="C236" i="43"/>
  <c r="B183" i="43"/>
  <c r="B144" i="43"/>
  <c r="B94" i="43"/>
  <c r="B55" i="43"/>
  <c r="B33" i="43"/>
  <c r="B26" i="43"/>
  <c r="B206" i="43" s="1"/>
  <c r="A26" i="43"/>
  <c r="B25" i="43"/>
  <c r="A25" i="43"/>
  <c r="B24" i="43"/>
  <c r="B168" i="43" s="1"/>
  <c r="A24" i="43"/>
  <c r="B23" i="43"/>
  <c r="A23" i="43"/>
  <c r="B22" i="43"/>
  <c r="B128" i="43" s="1"/>
  <c r="A22" i="43"/>
  <c r="I19" i="10" s="1"/>
  <c r="B21" i="43"/>
  <c r="B111" i="43" s="1"/>
  <c r="A21" i="43"/>
  <c r="B20" i="43"/>
  <c r="A20" i="43"/>
  <c r="B19" i="43"/>
  <c r="B77" i="43" s="1"/>
  <c r="A19" i="43"/>
  <c r="B18" i="43"/>
  <c r="A18" i="43"/>
  <c r="B17" i="43"/>
  <c r="A17" i="43"/>
  <c r="A16" i="43"/>
  <c r="A206" i="43" s="1"/>
  <c r="B11" i="43"/>
  <c r="C236" i="42"/>
  <c r="B183" i="42"/>
  <c r="B168" i="42"/>
  <c r="B144" i="42"/>
  <c r="B111" i="42"/>
  <c r="B55" i="42"/>
  <c r="B26" i="42"/>
  <c r="B206" i="42" s="1"/>
  <c r="A26" i="42"/>
  <c r="B25" i="42"/>
  <c r="A25" i="42"/>
  <c r="B24" i="42"/>
  <c r="A24" i="42"/>
  <c r="B23" i="42"/>
  <c r="A23" i="42"/>
  <c r="B22" i="42"/>
  <c r="B128" i="42" s="1"/>
  <c r="A22" i="42"/>
  <c r="H19" i="10" s="1"/>
  <c r="B21" i="42"/>
  <c r="A21" i="42"/>
  <c r="B20" i="42"/>
  <c r="B94" i="42" s="1"/>
  <c r="A20" i="42"/>
  <c r="B19" i="42"/>
  <c r="B77" i="42" s="1"/>
  <c r="A19" i="42"/>
  <c r="B18" i="42"/>
  <c r="A18" i="42"/>
  <c r="B17" i="42"/>
  <c r="B33" i="42" s="1"/>
  <c r="A17" i="42"/>
  <c r="A16" i="42"/>
  <c r="A33" i="42" s="1"/>
  <c r="B11" i="42"/>
  <c r="C236" i="41"/>
  <c r="B183" i="41"/>
  <c r="B168" i="41"/>
  <c r="B144" i="41"/>
  <c r="B26" i="41"/>
  <c r="B206" i="41" s="1"/>
  <c r="A26" i="41"/>
  <c r="B25" i="41"/>
  <c r="A25" i="41"/>
  <c r="B24" i="41"/>
  <c r="A24" i="41"/>
  <c r="B23" i="41"/>
  <c r="A23" i="41"/>
  <c r="B22" i="41"/>
  <c r="B128" i="41" s="1"/>
  <c r="A22" i="41"/>
  <c r="G19" i="10" s="1"/>
  <c r="B21" i="41"/>
  <c r="B111" i="41" s="1"/>
  <c r="A21" i="41"/>
  <c r="B20" i="41"/>
  <c r="B94" i="41" s="1"/>
  <c r="A20" i="41"/>
  <c r="B19" i="41"/>
  <c r="B77" i="41" s="1"/>
  <c r="A19" i="41"/>
  <c r="B18" i="41"/>
  <c r="B55" i="41" s="1"/>
  <c r="A18" i="41"/>
  <c r="B17" i="41"/>
  <c r="B33" i="41" s="1"/>
  <c r="A17" i="41"/>
  <c r="A16" i="41"/>
  <c r="A111" i="41" s="1"/>
  <c r="B11" i="41"/>
  <c r="C236" i="40"/>
  <c r="B94" i="40"/>
  <c r="B26" i="40"/>
  <c r="B206" i="40" s="1"/>
  <c r="A26" i="40"/>
  <c r="B25" i="40"/>
  <c r="B183" i="40" s="1"/>
  <c r="A25" i="40"/>
  <c r="B24" i="40"/>
  <c r="B168" i="40" s="1"/>
  <c r="A24" i="40"/>
  <c r="B23" i="40"/>
  <c r="B144" i="40" s="1"/>
  <c r="A23" i="40"/>
  <c r="B22" i="40"/>
  <c r="B128" i="40" s="1"/>
  <c r="A22" i="40"/>
  <c r="D22" i="40" s="1"/>
  <c r="B21" i="40"/>
  <c r="B111" i="40" s="1"/>
  <c r="A21" i="40"/>
  <c r="B20" i="40"/>
  <c r="A20" i="40"/>
  <c r="B19" i="40"/>
  <c r="B77" i="40" s="1"/>
  <c r="A19" i="40"/>
  <c r="B18" i="40"/>
  <c r="B55" i="40" s="1"/>
  <c r="A18" i="40"/>
  <c r="B17" i="40"/>
  <c r="B33" i="40" s="1"/>
  <c r="A17" i="40"/>
  <c r="A16" i="40"/>
  <c r="A206" i="40" s="1"/>
  <c r="B11" i="40"/>
  <c r="C236" i="39"/>
  <c r="B206" i="39"/>
  <c r="B183" i="39"/>
  <c r="B144" i="39"/>
  <c r="B128" i="39"/>
  <c r="B94" i="39"/>
  <c r="B55" i="39"/>
  <c r="B26" i="39"/>
  <c r="A26" i="39"/>
  <c r="B25" i="39"/>
  <c r="A25" i="39"/>
  <c r="B24" i="39"/>
  <c r="B168" i="39" s="1"/>
  <c r="A24" i="39"/>
  <c r="B23" i="39"/>
  <c r="A23" i="39"/>
  <c r="B22" i="39"/>
  <c r="A22" i="39"/>
  <c r="D22" i="39" s="1"/>
  <c r="B21" i="39"/>
  <c r="B111" i="39" s="1"/>
  <c r="A21" i="39"/>
  <c r="B20" i="39"/>
  <c r="A20" i="39"/>
  <c r="B19" i="39"/>
  <c r="B77" i="39" s="1"/>
  <c r="A19" i="39"/>
  <c r="B18" i="39"/>
  <c r="A18" i="39"/>
  <c r="B17" i="39"/>
  <c r="B33" i="39" s="1"/>
  <c r="A17" i="39"/>
  <c r="A16" i="39"/>
  <c r="A94" i="39" s="1"/>
  <c r="B11" i="39"/>
  <c r="C236" i="38"/>
  <c r="B144" i="38"/>
  <c r="B94" i="38"/>
  <c r="B26" i="38"/>
  <c r="B206" i="38" s="1"/>
  <c r="A26" i="38"/>
  <c r="B25" i="38"/>
  <c r="B183" i="38" s="1"/>
  <c r="A25" i="38"/>
  <c r="B24" i="38"/>
  <c r="B168" i="38" s="1"/>
  <c r="A24" i="38"/>
  <c r="B23" i="38"/>
  <c r="A23" i="38"/>
  <c r="B22" i="38"/>
  <c r="B128" i="38" s="1"/>
  <c r="A22" i="38"/>
  <c r="D22" i="38" s="1"/>
  <c r="B21" i="38"/>
  <c r="B111" i="38" s="1"/>
  <c r="A21" i="38"/>
  <c r="B20" i="38"/>
  <c r="A20" i="38"/>
  <c r="B19" i="38"/>
  <c r="B77" i="38" s="1"/>
  <c r="A19" i="38"/>
  <c r="B18" i="38"/>
  <c r="B55" i="38" s="1"/>
  <c r="A18" i="38"/>
  <c r="B17" i="38"/>
  <c r="B33" i="38" s="1"/>
  <c r="A17" i="38"/>
  <c r="A16" i="38"/>
  <c r="A206" i="38" s="1"/>
  <c r="B11" i="38"/>
  <c r="C236" i="37"/>
  <c r="B168" i="37"/>
  <c r="B33" i="37"/>
  <c r="B26" i="37"/>
  <c r="B206" i="37" s="1"/>
  <c r="A26" i="37"/>
  <c r="B25" i="37"/>
  <c r="B183" i="37" s="1"/>
  <c r="A25" i="37"/>
  <c r="B24" i="37"/>
  <c r="A24" i="37"/>
  <c r="B23" i="37"/>
  <c r="B144" i="37" s="1"/>
  <c r="A23" i="37"/>
  <c r="B22" i="37"/>
  <c r="B128" i="37" s="1"/>
  <c r="A22" i="37"/>
  <c r="D22" i="37" s="1"/>
  <c r="B21" i="37"/>
  <c r="B111" i="37" s="1"/>
  <c r="A21" i="37"/>
  <c r="B20" i="37"/>
  <c r="B94" i="37" s="1"/>
  <c r="A20" i="37"/>
  <c r="B19" i="37"/>
  <c r="B77" i="37" s="1"/>
  <c r="A19" i="37"/>
  <c r="B18" i="37"/>
  <c r="B55" i="37" s="1"/>
  <c r="A18" i="37"/>
  <c r="B17" i="37"/>
  <c r="A17" i="37"/>
  <c r="A16" i="37"/>
  <c r="B11" i="37"/>
  <c r="B11" i="36"/>
  <c r="C236" i="36"/>
  <c r="B168" i="36"/>
  <c r="B111" i="36"/>
  <c r="B55" i="36"/>
  <c r="B26" i="36"/>
  <c r="B206" i="36" s="1"/>
  <c r="A26" i="36"/>
  <c r="B25" i="36"/>
  <c r="B183" i="36" s="1"/>
  <c r="A25" i="36"/>
  <c r="B24" i="36"/>
  <c r="A24" i="36"/>
  <c r="B23" i="36"/>
  <c r="B144" i="36" s="1"/>
  <c r="A23" i="36"/>
  <c r="B22" i="36"/>
  <c r="B128" i="36" s="1"/>
  <c r="A22" i="36"/>
  <c r="B21" i="36"/>
  <c r="A21" i="36"/>
  <c r="B20" i="36"/>
  <c r="B94" i="36" s="1"/>
  <c r="A20" i="36"/>
  <c r="B19" i="36"/>
  <c r="B77" i="36" s="1"/>
  <c r="A19" i="36"/>
  <c r="B18" i="36"/>
  <c r="A18" i="36"/>
  <c r="B17" i="36"/>
  <c r="B33" i="36" s="1"/>
  <c r="A17" i="36"/>
  <c r="A16" i="36"/>
  <c r="A144" i="42" l="1"/>
  <c r="E157" i="42" s="1"/>
  <c r="A128" i="41"/>
  <c r="E140" i="41" s="1"/>
  <c r="A144" i="41"/>
  <c r="E160" i="41" s="1"/>
  <c r="A77" i="53"/>
  <c r="B95" i="51"/>
  <c r="A55" i="43"/>
  <c r="G67" i="43" s="1"/>
  <c r="A94" i="48"/>
  <c r="E106" i="48" s="1"/>
  <c r="A94" i="46"/>
  <c r="E106" i="46" s="1"/>
  <c r="A55" i="42"/>
  <c r="G61" i="42" s="1"/>
  <c r="J19" i="10"/>
  <c r="A55" i="48"/>
  <c r="G72" i="48" s="1"/>
  <c r="A144" i="53"/>
  <c r="E154" i="53" s="1"/>
  <c r="A77" i="46"/>
  <c r="A183" i="53"/>
  <c r="F192" i="53" s="1"/>
  <c r="A77" i="42"/>
  <c r="A33" i="53"/>
  <c r="G43" i="53" s="1"/>
  <c r="A128" i="43"/>
  <c r="E135" i="43" s="1"/>
  <c r="A55" i="53"/>
  <c r="G67" i="53" s="1"/>
  <c r="A111" i="42"/>
  <c r="E121" i="42" s="1"/>
  <c r="A183" i="41"/>
  <c r="F198" i="41" s="1"/>
  <c r="A55" i="47"/>
  <c r="G72" i="47" s="1"/>
  <c r="A111" i="48"/>
  <c r="E122" i="48" s="1"/>
  <c r="A77" i="41"/>
  <c r="A128" i="53"/>
  <c r="E135" i="53" s="1"/>
  <c r="D22" i="50"/>
  <c r="A128" i="39"/>
  <c r="E135" i="39" s="1"/>
  <c r="A128" i="48"/>
  <c r="B129" i="48" s="1"/>
  <c r="A144" i="44"/>
  <c r="E151" i="44" s="1"/>
  <c r="A33" i="48"/>
  <c r="G51" i="48" s="1"/>
  <c r="F202" i="48"/>
  <c r="A77" i="54"/>
  <c r="K19" i="10"/>
  <c r="A128" i="46"/>
  <c r="E140" i="46" s="1"/>
  <c r="A183" i="47"/>
  <c r="F188" i="47" s="1"/>
  <c r="A94" i="49"/>
  <c r="E102" i="49" s="1"/>
  <c r="A33" i="51"/>
  <c r="G39" i="51" s="1"/>
  <c r="F194" i="53"/>
  <c r="L19" i="10"/>
  <c r="A94" i="43"/>
  <c r="A183" i="43"/>
  <c r="A77" i="44"/>
  <c r="A94" i="47"/>
  <c r="E104" i="47" s="1"/>
  <c r="A183" i="49"/>
  <c r="F188" i="49" s="1"/>
  <c r="A55" i="51"/>
  <c r="G60" i="51" s="1"/>
  <c r="A94" i="53"/>
  <c r="E98" i="53" s="1"/>
  <c r="A111" i="53"/>
  <c r="E118" i="53" s="1"/>
  <c r="M19" i="10"/>
  <c r="A55" i="50"/>
  <c r="G70" i="50" s="1"/>
  <c r="N19" i="10"/>
  <c r="A55" i="52"/>
  <c r="B56" i="52" s="1"/>
  <c r="A33" i="54"/>
  <c r="B34" i="54" s="1"/>
  <c r="O19" i="10"/>
  <c r="A183" i="44"/>
  <c r="F200" i="44" s="1"/>
  <c r="A111" i="50"/>
  <c r="E120" i="50" s="1"/>
  <c r="A111" i="54"/>
  <c r="E120" i="54" s="1"/>
  <c r="P19" i="10"/>
  <c r="D22" i="41"/>
  <c r="A77" i="43"/>
  <c r="A111" i="43"/>
  <c r="E123" i="43" s="1"/>
  <c r="A33" i="47"/>
  <c r="B34" i="47" s="1"/>
  <c r="A77" i="47"/>
  <c r="D22" i="49"/>
  <c r="Q19" i="10"/>
  <c r="A77" i="39"/>
  <c r="D22" i="42"/>
  <c r="A144" i="43"/>
  <c r="E151" i="43" s="1"/>
  <c r="A33" i="44"/>
  <c r="G50" i="44" s="1"/>
  <c r="A111" i="44"/>
  <c r="E124" i="44" s="1"/>
  <c r="A128" i="51"/>
  <c r="B129" i="51" s="1"/>
  <c r="A144" i="54"/>
  <c r="B145" i="54" s="1"/>
  <c r="A144" i="52"/>
  <c r="E157" i="52" s="1"/>
  <c r="A128" i="45"/>
  <c r="E140" i="45" s="1"/>
  <c r="A77" i="52"/>
  <c r="T19" i="10"/>
  <c r="A55" i="40"/>
  <c r="B56" i="40" s="1"/>
  <c r="E158" i="42"/>
  <c r="E159" i="53"/>
  <c r="U19" i="10"/>
  <c r="E159" i="42"/>
  <c r="A144" i="47"/>
  <c r="E152" i="47" s="1"/>
  <c r="E160" i="53"/>
  <c r="F19" i="10"/>
  <c r="V19" i="10"/>
  <c r="A33" i="43"/>
  <c r="A111" i="47"/>
  <c r="E118" i="47" s="1"/>
  <c r="A111" i="51"/>
  <c r="E124" i="51" s="1"/>
  <c r="A55" i="54"/>
  <c r="G71" i="54" s="1"/>
  <c r="W19" i="10"/>
  <c r="D22" i="43"/>
  <c r="A55" i="46"/>
  <c r="B56" i="46" s="1"/>
  <c r="A183" i="54"/>
  <c r="F194" i="54" s="1"/>
  <c r="A55" i="44"/>
  <c r="G62" i="44" s="1"/>
  <c r="A33" i="52"/>
  <c r="G38" i="52" s="1"/>
  <c r="A111" i="52"/>
  <c r="E124" i="52" s="1"/>
  <c r="A128" i="54"/>
  <c r="E135" i="54" s="1"/>
  <c r="E19" i="10"/>
  <c r="B207" i="53"/>
  <c r="B207" i="54"/>
  <c r="E157" i="53"/>
  <c r="F195" i="53"/>
  <c r="A94" i="54"/>
  <c r="F198" i="53"/>
  <c r="E161" i="53"/>
  <c r="F201" i="53"/>
  <c r="B78" i="53"/>
  <c r="E14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A111" i="45"/>
  <c r="A77" i="45"/>
  <c r="A111" i="46"/>
  <c r="G44" i="47"/>
  <c r="G42"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B207" i="43"/>
  <c r="G51" i="42"/>
  <c r="G46" i="42"/>
  <c r="B34" i="42"/>
  <c r="G50" i="42"/>
  <c r="G45" i="42"/>
  <c r="G49" i="42"/>
  <c r="G48" i="42"/>
  <c r="G47" i="42"/>
  <c r="G44" i="42"/>
  <c r="G39" i="42"/>
  <c r="G43" i="42"/>
  <c r="G37" i="42"/>
  <c r="G42" i="42"/>
  <c r="G41" i="42"/>
  <c r="G40" i="42"/>
  <c r="G38" i="42"/>
  <c r="B207" i="44"/>
  <c r="F201" i="41"/>
  <c r="G73" i="42"/>
  <c r="E160" i="42"/>
  <c r="G51" i="43"/>
  <c r="F195" i="43"/>
  <c r="G67" i="44"/>
  <c r="A94" i="44"/>
  <c r="E120" i="44"/>
  <c r="F192" i="44"/>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F196" i="44"/>
  <c r="E149" i="42"/>
  <c r="G40" i="43"/>
  <c r="F200" i="43"/>
  <c r="G72" i="44"/>
  <c r="E150" i="42"/>
  <c r="A168" i="42"/>
  <c r="G41" i="43"/>
  <c r="F201" i="43"/>
  <c r="G73" i="44"/>
  <c r="E123" i="44"/>
  <c r="B112" i="42"/>
  <c r="E133" i="41"/>
  <c r="G42" i="43"/>
  <c r="B184" i="43"/>
  <c r="F202" i="43"/>
  <c r="B56" i="44"/>
  <c r="B112" i="44"/>
  <c r="G43" i="43"/>
  <c r="G62" i="43"/>
  <c r="F187" i="43"/>
  <c r="G40" i="44"/>
  <c r="G59" i="44"/>
  <c r="E115" i="44"/>
  <c r="G50" i="43"/>
  <c r="E134" i="41"/>
  <c r="F191" i="41"/>
  <c r="G63" i="42"/>
  <c r="A206" i="42"/>
  <c r="A94" i="41"/>
  <c r="G64" i="42"/>
  <c r="E136" i="41"/>
  <c r="A33"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E117" i="44"/>
  <c r="A128" i="44"/>
  <c r="B184" i="44"/>
  <c r="F202" i="44"/>
  <c r="F200" i="41"/>
  <c r="G72" i="42"/>
  <c r="G65" i="42"/>
  <c r="E119" i="42"/>
  <c r="E152" i="42"/>
  <c r="E139" i="41"/>
  <c r="G68" i="42"/>
  <c r="E155" i="42"/>
  <c r="G46" i="43"/>
  <c r="G65" i="43"/>
  <c r="F190" i="43"/>
  <c r="G43" i="44"/>
  <c r="F187" i="44"/>
  <c r="E154" i="41"/>
  <c r="F193" i="41"/>
  <c r="A55" i="41"/>
  <c r="E159" i="41"/>
  <c r="G69" i="42"/>
  <c r="E156" i="42"/>
  <c r="G47" i="43"/>
  <c r="F191" i="43"/>
  <c r="A168" i="44"/>
  <c r="F188" i="44"/>
  <c r="B78" i="41"/>
  <c r="G62" i="42"/>
  <c r="E151" i="42"/>
  <c r="E155" i="41"/>
  <c r="E105" i="39"/>
  <c r="E104" i="39"/>
  <c r="E103" i="39"/>
  <c r="E102" i="39"/>
  <c r="E101" i="39"/>
  <c r="E100" i="39"/>
  <c r="E99" i="39"/>
  <c r="E106" i="39"/>
  <c r="E107" i="39"/>
  <c r="E98" i="39"/>
  <c r="B95" i="39"/>
  <c r="B207" i="40"/>
  <c r="A33" i="39"/>
  <c r="A94" i="40"/>
  <c r="E139" i="39"/>
  <c r="A55" i="39"/>
  <c r="A111" i="39"/>
  <c r="A33" i="40"/>
  <c r="A144" i="39"/>
  <c r="A183" i="39"/>
  <c r="G72" i="40"/>
  <c r="A111" i="40"/>
  <c r="G73" i="40"/>
  <c r="A144" i="40"/>
  <c r="A77" i="40"/>
  <c r="A183" i="40"/>
  <c r="A168" i="39"/>
  <c r="A206" i="39"/>
  <c r="A128" i="40"/>
  <c r="A168" i="40"/>
  <c r="E132" i="39"/>
  <c r="E133" i="39"/>
  <c r="B20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D20" i="51" l="1"/>
  <c r="G72" i="52"/>
  <c r="E139" i="48"/>
  <c r="G60" i="46"/>
  <c r="G72" i="46"/>
  <c r="E151" i="41"/>
  <c r="E118" i="42"/>
  <c r="E103" i="48"/>
  <c r="G66" i="46"/>
  <c r="G64" i="50"/>
  <c r="G61" i="50"/>
  <c r="F197" i="53"/>
  <c r="F196" i="53"/>
  <c r="E115" i="42"/>
  <c r="E123" i="42"/>
  <c r="E132" i="53"/>
  <c r="E136" i="53"/>
  <c r="E161" i="41"/>
  <c r="E124" i="42"/>
  <c r="G66" i="40"/>
  <c r="E158" i="41"/>
  <c r="E116" i="42"/>
  <c r="E149" i="41"/>
  <c r="G72" i="50"/>
  <c r="E117" i="48"/>
  <c r="E152" i="41"/>
  <c r="E163" i="41"/>
  <c r="E159" i="52"/>
  <c r="E104" i="48"/>
  <c r="G61" i="46"/>
  <c r="E153" i="41"/>
  <c r="B145" i="41"/>
  <c r="F191" i="47"/>
  <c r="E99" i="48"/>
  <c r="F187" i="47"/>
  <c r="F199" i="53"/>
  <c r="G69" i="46"/>
  <c r="G70" i="46"/>
  <c r="G64" i="46"/>
  <c r="E124" i="47"/>
  <c r="F194" i="49"/>
  <c r="B95" i="48"/>
  <c r="B184" i="49"/>
  <c r="E119" i="48"/>
  <c r="E134" i="43"/>
  <c r="B112" i="43"/>
  <c r="E116" i="47"/>
  <c r="E164" i="52"/>
  <c r="E117" i="47"/>
  <c r="F199" i="49"/>
  <c r="F187" i="49"/>
  <c r="E138" i="43"/>
  <c r="B34" i="52"/>
  <c r="E139" i="45"/>
  <c r="F200" i="49"/>
  <c r="F193" i="49"/>
  <c r="E140" i="43"/>
  <c r="E156" i="52"/>
  <c r="E117" i="43"/>
  <c r="G50" i="52"/>
  <c r="E134" i="53"/>
  <c r="B129" i="43"/>
  <c r="E118" i="43"/>
  <c r="E122" i="44"/>
  <c r="G70" i="44"/>
  <c r="F194" i="44"/>
  <c r="B56" i="42"/>
  <c r="E98" i="47"/>
  <c r="G41" i="51"/>
  <c r="E100" i="48"/>
  <c r="E115" i="48"/>
  <c r="F189" i="49"/>
  <c r="E163" i="53"/>
  <c r="G51" i="44"/>
  <c r="E121" i="44"/>
  <c r="E115" i="52"/>
  <c r="E105" i="47"/>
  <c r="G42" i="51"/>
  <c r="E124" i="48"/>
  <c r="F195" i="49"/>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G66" i="43"/>
  <c r="G61" i="43"/>
  <c r="G65" i="51"/>
  <c r="F196" i="41"/>
  <c r="F187" i="41"/>
  <c r="F201" i="49"/>
  <c r="E153" i="53"/>
  <c r="F200" i="53"/>
  <c r="G50"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E132" i="46"/>
  <c r="E133" i="53"/>
  <c r="F187" i="53"/>
  <c r="E156" i="53"/>
  <c r="G37" i="52"/>
  <c r="G63" i="40"/>
  <c r="G43" i="52"/>
  <c r="G38" i="53"/>
  <c r="G60" i="40"/>
  <c r="G69" i="40"/>
  <c r="G46" i="53"/>
  <c r="G50" i="54"/>
  <c r="E116" i="54"/>
  <c r="G38" i="54"/>
  <c r="G42" i="54"/>
  <c r="E122" i="54"/>
  <c r="E124" i="54"/>
  <c r="G59" i="54"/>
  <c r="E15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G68" i="53"/>
  <c r="G62" i="48"/>
  <c r="G71" i="53"/>
  <c r="G59" i="53"/>
  <c r="G66" i="53"/>
  <c r="G62" i="53"/>
  <c r="D17" i="42"/>
  <c r="G67" i="48"/>
  <c r="E139" i="53"/>
  <c r="G65" i="48"/>
  <c r="G64" i="51"/>
  <c r="G50" i="51"/>
  <c r="G38" i="51"/>
  <c r="D17" i="51" s="1"/>
  <c r="E153" i="47"/>
  <c r="E123" i="50"/>
  <c r="G43" i="54"/>
  <c r="G60" i="54"/>
  <c r="B112" i="54"/>
  <c r="E164" i="53"/>
  <c r="E148" i="53"/>
  <c r="E137" i="43"/>
  <c r="E105" i="48"/>
  <c r="D20" i="48" s="1"/>
  <c r="E136" i="39"/>
  <c r="G69" i="48"/>
  <c r="G61" i="48"/>
  <c r="D20" i="39"/>
  <c r="G71" i="40"/>
  <c r="G67" i="40"/>
  <c r="E132" i="43"/>
  <c r="G61" i="40"/>
  <c r="E138" i="39"/>
  <c r="G63" i="44"/>
  <c r="E16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G44" i="48"/>
  <c r="E150" i="47"/>
  <c r="E103" i="46"/>
  <c r="G62" i="50"/>
  <c r="E119" i="53"/>
  <c r="F188" i="53"/>
  <c r="F202" i="53"/>
  <c r="E159" i="44"/>
  <c r="E101" i="46"/>
  <c r="G59" i="43"/>
  <c r="E163" i="52"/>
  <c r="E161" i="52"/>
  <c r="G38" i="48"/>
  <c r="E135" i="45"/>
  <c r="E156" i="44"/>
  <c r="E155" i="44"/>
  <c r="B145" i="52"/>
  <c r="E160" i="52"/>
  <c r="E157" i="47"/>
  <c r="G39" i="48"/>
  <c r="E117" i="53"/>
  <c r="E137" i="48"/>
  <c r="G40" i="48"/>
  <c r="E149" i="52"/>
  <c r="B78" i="46"/>
  <c r="G41" i="48"/>
  <c r="G70" i="42"/>
  <c r="G71" i="42"/>
  <c r="E150" i="44"/>
  <c r="E149" i="44"/>
  <c r="G37" i="48"/>
  <c r="E136" i="45"/>
  <c r="E162" i="44"/>
  <c r="E99" i="46"/>
  <c r="G47" i="47"/>
  <c r="G63" i="54"/>
  <c r="G61" i="54"/>
  <c r="E123" i="53"/>
  <c r="G67" i="54"/>
  <c r="E158" i="53"/>
  <c r="F193" i="53"/>
  <c r="G68" i="43"/>
  <c r="G62" i="47"/>
  <c r="E134" i="46"/>
  <c r="F196" i="49"/>
  <c r="G48" i="48"/>
  <c r="G59" i="47"/>
  <c r="G63" i="47"/>
  <c r="E161" i="54"/>
  <c r="E134" i="45"/>
  <c r="E118" i="50"/>
  <c r="F198" i="49"/>
  <c r="B184" i="54"/>
  <c r="G69" i="54"/>
  <c r="B56" i="47"/>
  <c r="F190" i="49"/>
  <c r="E119" i="50"/>
  <c r="E148" i="54"/>
  <c r="B56" i="54"/>
  <c r="E158" i="54"/>
  <c r="G69" i="47"/>
  <c r="E115" i="51"/>
  <c r="E140" i="51"/>
  <c r="G62" i="46"/>
  <c r="E101" i="49"/>
  <c r="B34" i="48"/>
  <c r="F191" i="49"/>
  <c r="E115" i="50"/>
  <c r="B78"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G48" i="43"/>
  <c r="G49" i="43"/>
  <c r="G45" i="44"/>
  <c r="G49" i="44"/>
  <c r="G47" i="44"/>
  <c r="G46" i="44"/>
  <c r="G38" i="44"/>
  <c r="G39" i="44"/>
  <c r="G37" i="4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B78" i="39"/>
  <c r="E118" i="54"/>
  <c r="E119" i="54"/>
  <c r="E106" i="49"/>
  <c r="E105" i="49"/>
  <c r="E118" i="51"/>
  <c r="Q25" i="10"/>
  <c r="G66" i="50"/>
  <c r="N30" i="10"/>
  <c r="E164" i="54"/>
  <c r="E115" i="54"/>
  <c r="F198" i="54"/>
  <c r="E107" i="53"/>
  <c r="E118" i="52"/>
  <c r="B112" i="52"/>
  <c r="E119" i="52"/>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B207" i="51"/>
  <c r="G47" i="46"/>
  <c r="G45" i="46"/>
  <c r="G44" i="46"/>
  <c r="G50" i="46"/>
  <c r="G39" i="46"/>
  <c r="G40" i="46"/>
  <c r="G38" i="46"/>
  <c r="B34" i="46"/>
  <c r="G37" i="46"/>
  <c r="G41" i="46"/>
  <c r="G51" i="46"/>
  <c r="G49" i="46"/>
  <c r="G48" i="46"/>
  <c r="G46" i="46"/>
  <c r="G43" i="46"/>
  <c r="G42" i="46"/>
  <c r="E125" i="48"/>
  <c r="B207"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B78"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B78" i="49"/>
  <c r="B207"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B78" i="48"/>
  <c r="E108" i="51"/>
  <c r="B207" i="45"/>
  <c r="E102" i="45"/>
  <c r="E101" i="45"/>
  <c r="B95" i="45"/>
  <c r="E103" i="45"/>
  <c r="E100" i="45"/>
  <c r="E99" i="45"/>
  <c r="E107" i="45"/>
  <c r="E98" i="45"/>
  <c r="E106" i="45"/>
  <c r="E105" i="45"/>
  <c r="E104" i="45"/>
  <c r="B78" i="51"/>
  <c r="B207"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B78" i="45"/>
  <c r="E163" i="45"/>
  <c r="B145" i="45"/>
  <c r="E159" i="45"/>
  <c r="E162" i="45"/>
  <c r="E160" i="45"/>
  <c r="E161" i="45"/>
  <c r="E158" i="45"/>
  <c r="E157" i="45"/>
  <c r="E156" i="45"/>
  <c r="E155" i="45"/>
  <c r="E149" i="45"/>
  <c r="E154" i="45"/>
  <c r="E153" i="45"/>
  <c r="E152" i="45"/>
  <c r="E148" i="45"/>
  <c r="E151" i="45"/>
  <c r="E150" i="45"/>
  <c r="E164" i="45"/>
  <c r="B207"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B207"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B207"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B207" i="39"/>
  <c r="I173" i="39"/>
  <c r="I172" i="39"/>
  <c r="B169" i="39"/>
  <c r="I179" i="39"/>
  <c r="I178" i="39"/>
  <c r="I177" i="39"/>
  <c r="I175" i="39"/>
  <c r="I174" i="39"/>
  <c r="I176" i="39"/>
  <c r="B78"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B78"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B78"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B207"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B78"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B207" i="36"/>
  <c r="D17" i="53" l="1"/>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F22"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2"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219" i="54" l="1"/>
  <c r="C219" i="54" s="1"/>
  <c r="B90" i="54"/>
  <c r="C90" i="54" s="1"/>
  <c r="F26" i="54"/>
  <c r="H26" i="54" s="1"/>
  <c r="B219" i="53"/>
  <c r="C219" i="53" s="1"/>
  <c r="B90" i="53"/>
  <c r="C90" i="53" s="1"/>
  <c r="F26" i="53"/>
  <c r="H26" i="53" s="1"/>
  <c r="B219" i="52"/>
  <c r="C219" i="52" s="1"/>
  <c r="B90" i="52"/>
  <c r="C90" i="52" s="1"/>
  <c r="F26" i="52"/>
  <c r="H26" i="52" s="1"/>
  <c r="B219" i="51"/>
  <c r="C219" i="51" s="1"/>
  <c r="B90" i="51"/>
  <c r="C90" i="51" s="1"/>
  <c r="F26" i="51"/>
  <c r="H26" i="51" s="1"/>
  <c r="B219" i="50"/>
  <c r="C219" i="50" s="1"/>
  <c r="B90" i="50"/>
  <c r="C90" i="50" s="1"/>
  <c r="F26" i="50"/>
  <c r="H26" i="50" s="1"/>
  <c r="B219" i="49"/>
  <c r="C219" i="49" s="1"/>
  <c r="B90" i="49"/>
  <c r="C90" i="49" s="1"/>
  <c r="F26" i="49"/>
  <c r="H26" i="49" s="1"/>
  <c r="B219" i="48"/>
  <c r="C219" i="48" s="1"/>
  <c r="B90" i="48"/>
  <c r="C90" i="48" s="1"/>
  <c r="F26" i="48"/>
  <c r="H26" i="48" s="1"/>
  <c r="B219" i="47"/>
  <c r="C219" i="47" s="1"/>
  <c r="B90" i="47"/>
  <c r="C90" i="47" s="1"/>
  <c r="F26" i="47"/>
  <c r="H26" i="47" s="1"/>
  <c r="B219" i="46"/>
  <c r="C219" i="46" s="1"/>
  <c r="B90" i="46"/>
  <c r="C90" i="46" s="1"/>
  <c r="F26" i="46"/>
  <c r="H26" i="46" s="1"/>
  <c r="B219" i="45"/>
  <c r="C219" i="45" s="1"/>
  <c r="B90" i="45"/>
  <c r="C90" i="45" s="1"/>
  <c r="F26" i="45"/>
  <c r="H26" i="45" s="1"/>
  <c r="B219" i="44"/>
  <c r="C219" i="44" s="1"/>
  <c r="B90" i="44"/>
  <c r="C90" i="44" s="1"/>
  <c r="F26" i="44"/>
  <c r="H26" i="44" s="1"/>
  <c r="B219" i="43"/>
  <c r="C219" i="43" s="1"/>
  <c r="B90" i="43"/>
  <c r="C90" i="43" s="1"/>
  <c r="F26" i="43"/>
  <c r="H26" i="43" s="1"/>
  <c r="B219" i="42"/>
  <c r="C219" i="42" s="1"/>
  <c r="B90" i="42"/>
  <c r="C90" i="42" s="1"/>
  <c r="F26" i="42"/>
  <c r="H26" i="42" s="1"/>
  <c r="B219" i="41"/>
  <c r="C219" i="41" s="1"/>
  <c r="B90" i="41"/>
  <c r="C90" i="41" s="1"/>
  <c r="F26" i="41"/>
  <c r="H26" i="41" s="1"/>
  <c r="B219" i="40"/>
  <c r="C219" i="40" s="1"/>
  <c r="B90" i="40"/>
  <c r="C90" i="40" s="1"/>
  <c r="F26" i="40"/>
  <c r="H26" i="40" s="1"/>
  <c r="B219" i="39"/>
  <c r="C219" i="39" s="1"/>
  <c r="B90" i="39"/>
  <c r="C90" i="39" s="1"/>
  <c r="F26" i="39"/>
  <c r="H26" i="39" s="1"/>
  <c r="B219" i="38"/>
  <c r="C219" i="38" s="1"/>
  <c r="B90" i="38"/>
  <c r="C90" i="38" s="1"/>
  <c r="F26" i="38"/>
  <c r="H26" i="38" s="1"/>
  <c r="B219" i="37"/>
  <c r="C219" i="37" s="1"/>
  <c r="B90" i="37"/>
  <c r="C90" i="37" s="1"/>
  <c r="F26" i="37"/>
  <c r="H26" i="37" s="1"/>
  <c r="B219" i="36"/>
  <c r="C219" i="36" s="1"/>
  <c r="B90" i="36"/>
  <c r="C90" i="36" s="1"/>
  <c r="F26" i="36"/>
  <c r="H26" i="36" s="1"/>
  <c r="B219" i="1"/>
  <c r="B90" i="1"/>
  <c r="B218" i="54"/>
  <c r="C218" i="54" s="1"/>
  <c r="B89" i="54"/>
  <c r="C89" i="54" s="1"/>
  <c r="F25" i="54"/>
  <c r="H25" i="54" s="1"/>
  <c r="B218" i="53"/>
  <c r="C218" i="53" s="1"/>
  <c r="B89" i="53"/>
  <c r="C89" i="53" s="1"/>
  <c r="F25" i="53"/>
  <c r="H25" i="53" s="1"/>
  <c r="B218" i="52"/>
  <c r="C218" i="52" s="1"/>
  <c r="B89" i="52"/>
  <c r="C89" i="52" s="1"/>
  <c r="F25" i="52"/>
  <c r="H25" i="52" s="1"/>
  <c r="B218" i="51"/>
  <c r="C218" i="51" s="1"/>
  <c r="B89" i="51"/>
  <c r="C89" i="51" s="1"/>
  <c r="F25" i="51"/>
  <c r="H25" i="51" s="1"/>
  <c r="B218" i="50"/>
  <c r="C218" i="50" s="1"/>
  <c r="B89" i="50"/>
  <c r="C89" i="50" s="1"/>
  <c r="F25" i="50"/>
  <c r="H25" i="50" s="1"/>
  <c r="B218" i="49"/>
  <c r="C218" i="49" s="1"/>
  <c r="B89" i="49"/>
  <c r="C89" i="49" s="1"/>
  <c r="F25" i="49"/>
  <c r="H25" i="49" s="1"/>
  <c r="B218" i="48"/>
  <c r="C218" i="48" s="1"/>
  <c r="B89" i="48"/>
  <c r="C89" i="48" s="1"/>
  <c r="F25" i="48"/>
  <c r="H25" i="48" s="1"/>
  <c r="B218" i="47"/>
  <c r="C218" i="47" s="1"/>
  <c r="B89" i="47"/>
  <c r="C89" i="47" s="1"/>
  <c r="F25" i="47"/>
  <c r="H25" i="47" s="1"/>
  <c r="B218" i="46"/>
  <c r="C218" i="46" s="1"/>
  <c r="B89" i="46"/>
  <c r="C89" i="46" s="1"/>
  <c r="F25" i="46"/>
  <c r="H25" i="46" s="1"/>
  <c r="B218" i="45"/>
  <c r="C218" i="45" s="1"/>
  <c r="B89" i="45"/>
  <c r="C89" i="45" s="1"/>
  <c r="F25" i="45"/>
  <c r="H25" i="45" s="1"/>
  <c r="B218" i="44"/>
  <c r="C218" i="44" s="1"/>
  <c r="B89" i="44"/>
  <c r="C89" i="44" s="1"/>
  <c r="F25" i="44"/>
  <c r="H25" i="44" s="1"/>
  <c r="B218" i="43"/>
  <c r="C218" i="43" s="1"/>
  <c r="B89" i="43"/>
  <c r="C89" i="43" s="1"/>
  <c r="F25" i="43"/>
  <c r="H25" i="43" s="1"/>
  <c r="B218" i="42"/>
  <c r="C218" i="42" s="1"/>
  <c r="B89" i="42"/>
  <c r="C89" i="42" s="1"/>
  <c r="F25" i="42"/>
  <c r="H25" i="42" s="1"/>
  <c r="B218" i="41"/>
  <c r="C218" i="41" s="1"/>
  <c r="B89" i="41"/>
  <c r="C89" i="41" s="1"/>
  <c r="F25" i="41"/>
  <c r="H25" i="41" s="1"/>
  <c r="B218" i="40"/>
  <c r="C218" i="40" s="1"/>
  <c r="B89" i="40"/>
  <c r="C89" i="40" s="1"/>
  <c r="F25" i="40"/>
  <c r="H25" i="40" s="1"/>
  <c r="B218" i="39"/>
  <c r="C218" i="39" s="1"/>
  <c r="B89" i="39"/>
  <c r="C89" i="39" s="1"/>
  <c r="F25" i="39"/>
  <c r="H25" i="39" s="1"/>
  <c r="B218" i="38"/>
  <c r="C218" i="38" s="1"/>
  <c r="B89" i="38"/>
  <c r="C89" i="38" s="1"/>
  <c r="F25" i="38"/>
  <c r="H25" i="38" s="1"/>
  <c r="B218" i="37"/>
  <c r="C218" i="37" s="1"/>
  <c r="B89" i="37"/>
  <c r="C89" i="37" s="1"/>
  <c r="F25" i="37"/>
  <c r="H25" i="37" s="1"/>
  <c r="B218" i="36"/>
  <c r="C218" i="36" s="1"/>
  <c r="B89" i="36"/>
  <c r="C89" i="36" s="1"/>
  <c r="F25" i="36"/>
  <c r="H25" i="36" s="1"/>
  <c r="B218" i="1"/>
  <c r="B89" i="1"/>
  <c r="B217" i="54"/>
  <c r="C217" i="54" s="1"/>
  <c r="B88" i="54"/>
  <c r="C88" i="54" s="1"/>
  <c r="F24" i="54"/>
  <c r="H24" i="54" s="1"/>
  <c r="B217" i="53"/>
  <c r="C217" i="53" s="1"/>
  <c r="B88" i="53"/>
  <c r="C88" i="53" s="1"/>
  <c r="F24" i="53"/>
  <c r="H24" i="53" s="1"/>
  <c r="B217" i="52"/>
  <c r="C217" i="52" s="1"/>
  <c r="B88" i="52"/>
  <c r="C88" i="52" s="1"/>
  <c r="F24" i="52"/>
  <c r="H24" i="52" s="1"/>
  <c r="B217" i="51"/>
  <c r="C217" i="51" s="1"/>
  <c r="B88" i="51"/>
  <c r="C88" i="51" s="1"/>
  <c r="F24" i="51"/>
  <c r="H24" i="51" s="1"/>
  <c r="B217" i="50"/>
  <c r="C217" i="50" s="1"/>
  <c r="B88" i="50"/>
  <c r="C88" i="50" s="1"/>
  <c r="F24" i="50"/>
  <c r="H24" i="50" s="1"/>
  <c r="B217" i="49"/>
  <c r="C217" i="49" s="1"/>
  <c r="B88" i="49"/>
  <c r="C88" i="49" s="1"/>
  <c r="F24" i="49"/>
  <c r="H24" i="49" s="1"/>
  <c r="B217" i="48"/>
  <c r="C217" i="48" s="1"/>
  <c r="B88" i="48"/>
  <c r="C88" i="48" s="1"/>
  <c r="F24" i="48"/>
  <c r="H24" i="48" s="1"/>
  <c r="B217" i="47"/>
  <c r="C217" i="47" s="1"/>
  <c r="B88" i="47"/>
  <c r="C88" i="47" s="1"/>
  <c r="F24" i="47"/>
  <c r="H24" i="47" s="1"/>
  <c r="B217" i="46"/>
  <c r="C217" i="46" s="1"/>
  <c r="B88" i="46"/>
  <c r="C88" i="46" s="1"/>
  <c r="F24" i="46"/>
  <c r="H24" i="46" s="1"/>
  <c r="B217" i="45"/>
  <c r="C217" i="45" s="1"/>
  <c r="B88" i="45"/>
  <c r="C88" i="45" s="1"/>
  <c r="F24" i="45"/>
  <c r="H24" i="45" s="1"/>
  <c r="B217" i="44"/>
  <c r="C217" i="44" s="1"/>
  <c r="B88" i="44"/>
  <c r="C88" i="44" s="1"/>
  <c r="F24" i="44"/>
  <c r="H24" i="44" s="1"/>
  <c r="B217" i="43"/>
  <c r="C217" i="43" s="1"/>
  <c r="B88" i="43"/>
  <c r="C88" i="43" s="1"/>
  <c r="F24" i="43"/>
  <c r="H24" i="43" s="1"/>
  <c r="B217" i="42"/>
  <c r="C217" i="42" s="1"/>
  <c r="B88" i="42"/>
  <c r="C88" i="42" s="1"/>
  <c r="F24" i="42"/>
  <c r="H24" i="42" s="1"/>
  <c r="B217" i="41"/>
  <c r="C217" i="41" s="1"/>
  <c r="B88" i="41"/>
  <c r="C88" i="41" s="1"/>
  <c r="F24" i="41"/>
  <c r="H24" i="41" s="1"/>
  <c r="B217" i="40"/>
  <c r="C217" i="40" s="1"/>
  <c r="B88" i="40"/>
  <c r="C88" i="40" s="1"/>
  <c r="F24" i="40"/>
  <c r="H24" i="40" s="1"/>
  <c r="B217" i="39"/>
  <c r="C217" i="39" s="1"/>
  <c r="B88" i="39"/>
  <c r="C88" i="39" s="1"/>
  <c r="F24" i="39"/>
  <c r="H24" i="39" s="1"/>
  <c r="B217" i="38"/>
  <c r="C217" i="38" s="1"/>
  <c r="B88" i="38"/>
  <c r="C88" i="38" s="1"/>
  <c r="F24" i="38"/>
  <c r="H24" i="38" s="1"/>
  <c r="B217" i="37"/>
  <c r="C217" i="37" s="1"/>
  <c r="B88" i="37"/>
  <c r="C88" i="37" s="1"/>
  <c r="F24" i="37"/>
  <c r="H24" i="37" s="1"/>
  <c r="B217" i="36"/>
  <c r="C217" i="36" s="1"/>
  <c r="B88" i="36"/>
  <c r="C88" i="36" s="1"/>
  <c r="F24" i="36"/>
  <c r="H24" i="36" s="1"/>
  <c r="B217" i="1"/>
  <c r="B88" i="1"/>
  <c r="B216" i="54"/>
  <c r="C216" i="54" s="1"/>
  <c r="B87" i="54"/>
  <c r="C87" i="54" s="1"/>
  <c r="F23" i="54"/>
  <c r="H23" i="54" s="1"/>
  <c r="B216" i="53"/>
  <c r="C216" i="53" s="1"/>
  <c r="B87" i="53"/>
  <c r="C87" i="53" s="1"/>
  <c r="F23" i="53"/>
  <c r="H23" i="53" s="1"/>
  <c r="B216" i="52"/>
  <c r="C216" i="52" s="1"/>
  <c r="B87" i="52"/>
  <c r="C87" i="52" s="1"/>
  <c r="F23" i="52"/>
  <c r="H23" i="52" s="1"/>
  <c r="B216" i="51"/>
  <c r="C216" i="51" s="1"/>
  <c r="B87" i="51"/>
  <c r="C87" i="51" s="1"/>
  <c r="F23" i="51"/>
  <c r="H23" i="51" s="1"/>
  <c r="B216" i="50"/>
  <c r="C216" i="50" s="1"/>
  <c r="B87" i="50"/>
  <c r="C87" i="50" s="1"/>
  <c r="F23" i="50"/>
  <c r="H23" i="50" s="1"/>
  <c r="B216" i="49"/>
  <c r="C216" i="49" s="1"/>
  <c r="B87" i="49"/>
  <c r="C87" i="49" s="1"/>
  <c r="F23" i="49"/>
  <c r="H23" i="49" s="1"/>
  <c r="B216" i="48"/>
  <c r="C216" i="48" s="1"/>
  <c r="B87" i="48"/>
  <c r="C87" i="48" s="1"/>
  <c r="F23" i="48"/>
  <c r="H23" i="48" s="1"/>
  <c r="B216" i="47"/>
  <c r="C216" i="47" s="1"/>
  <c r="B87" i="47"/>
  <c r="C87" i="47" s="1"/>
  <c r="F23" i="47"/>
  <c r="H23" i="47" s="1"/>
  <c r="B216" i="46"/>
  <c r="C216" i="46" s="1"/>
  <c r="B87" i="46"/>
  <c r="C87" i="46" s="1"/>
  <c r="F23" i="46"/>
  <c r="H23" i="46" s="1"/>
  <c r="B216" i="45"/>
  <c r="C216" i="45" s="1"/>
  <c r="B87" i="45"/>
  <c r="C87" i="45" s="1"/>
  <c r="F23" i="45"/>
  <c r="H23" i="45" s="1"/>
  <c r="B216" i="44"/>
  <c r="C216" i="44" s="1"/>
  <c r="B87" i="44"/>
  <c r="C87" i="44" s="1"/>
  <c r="F23" i="44"/>
  <c r="H23" i="44" s="1"/>
  <c r="B216" i="43"/>
  <c r="C216" i="43" s="1"/>
  <c r="B87" i="43"/>
  <c r="C87" i="43" s="1"/>
  <c r="F23" i="43"/>
  <c r="H23" i="43" s="1"/>
  <c r="B216" i="42"/>
  <c r="C216" i="42" s="1"/>
  <c r="B87" i="42"/>
  <c r="C87" i="42" s="1"/>
  <c r="F23" i="42"/>
  <c r="H23" i="42" s="1"/>
  <c r="B216" i="41"/>
  <c r="C216" i="41" s="1"/>
  <c r="B87" i="41"/>
  <c r="C87" i="41" s="1"/>
  <c r="F23" i="41"/>
  <c r="H23" i="41" s="1"/>
  <c r="B216" i="40"/>
  <c r="C216" i="40" s="1"/>
  <c r="B87" i="40"/>
  <c r="C87" i="40" s="1"/>
  <c r="F23" i="40"/>
  <c r="H23" i="40" s="1"/>
  <c r="B216" i="39"/>
  <c r="C216" i="39" s="1"/>
  <c r="B87" i="39"/>
  <c r="C87" i="39" s="1"/>
  <c r="F23" i="39"/>
  <c r="H23" i="39" s="1"/>
  <c r="B216" i="38"/>
  <c r="C216" i="38" s="1"/>
  <c r="B87" i="38"/>
  <c r="C87" i="38" s="1"/>
  <c r="F23" i="38"/>
  <c r="H23" i="38" s="1"/>
  <c r="B216" i="37"/>
  <c r="C216" i="37" s="1"/>
  <c r="B87" i="37"/>
  <c r="C87" i="37" s="1"/>
  <c r="F23" i="37"/>
  <c r="H23" i="37" s="1"/>
  <c r="B216" i="36"/>
  <c r="C216" i="36" s="1"/>
  <c r="B87" i="36"/>
  <c r="C87" i="36" s="1"/>
  <c r="F23" i="36"/>
  <c r="H23" i="36" s="1"/>
  <c r="B216" i="1"/>
  <c r="B87" i="1"/>
  <c r="B215" i="54"/>
  <c r="C215" i="54" s="1"/>
  <c r="B86" i="54"/>
  <c r="C86" i="54" s="1"/>
  <c r="F22" i="54"/>
  <c r="H22" i="54" s="1"/>
  <c r="B215" i="53"/>
  <c r="C215" i="53" s="1"/>
  <c r="B86" i="53"/>
  <c r="C86" i="53" s="1"/>
  <c r="F22" i="53"/>
  <c r="H22" i="53" s="1"/>
  <c r="B215" i="52"/>
  <c r="C215" i="52" s="1"/>
  <c r="B86" i="52"/>
  <c r="C86" i="52" s="1"/>
  <c r="F22" i="52"/>
  <c r="H22" i="52" s="1"/>
  <c r="B215" i="51"/>
  <c r="C215" i="51" s="1"/>
  <c r="B86" i="51"/>
  <c r="C86" i="51" s="1"/>
  <c r="F22" i="51"/>
  <c r="H22" i="51" s="1"/>
  <c r="B215" i="50"/>
  <c r="C215" i="50" s="1"/>
  <c r="B86" i="50"/>
  <c r="C86" i="50" s="1"/>
  <c r="F22" i="50"/>
  <c r="H22" i="50" s="1"/>
  <c r="B215" i="49"/>
  <c r="C215" i="49" s="1"/>
  <c r="B86" i="49"/>
  <c r="C86" i="49" s="1"/>
  <c r="F22" i="49"/>
  <c r="H22" i="49" s="1"/>
  <c r="B215" i="48"/>
  <c r="C215" i="48" s="1"/>
  <c r="B86" i="48"/>
  <c r="C86" i="48" s="1"/>
  <c r="F22" i="48"/>
  <c r="H22" i="48" s="1"/>
  <c r="B215" i="47"/>
  <c r="C215" i="47" s="1"/>
  <c r="B86" i="47"/>
  <c r="C86" i="47" s="1"/>
  <c r="F22" i="47"/>
  <c r="H22" i="47" s="1"/>
  <c r="B215" i="46"/>
  <c r="C215" i="46" s="1"/>
  <c r="B86" i="46"/>
  <c r="C86" i="46" s="1"/>
  <c r="F22" i="46"/>
  <c r="H22" i="46" s="1"/>
  <c r="B215" i="45"/>
  <c r="C215" i="45" s="1"/>
  <c r="B86" i="45"/>
  <c r="C86" i="45" s="1"/>
  <c r="F22" i="45"/>
  <c r="H22" i="45" s="1"/>
  <c r="B215" i="44"/>
  <c r="C215" i="44" s="1"/>
  <c r="B86" i="44"/>
  <c r="C86" i="44" s="1"/>
  <c r="F22" i="44"/>
  <c r="H22" i="44" s="1"/>
  <c r="B215" i="43"/>
  <c r="C215" i="43" s="1"/>
  <c r="B86" i="43"/>
  <c r="C86" i="43" s="1"/>
  <c r="F22" i="43"/>
  <c r="H22" i="43" s="1"/>
  <c r="B215" i="42"/>
  <c r="C215" i="42" s="1"/>
  <c r="B86" i="42"/>
  <c r="C86" i="42" s="1"/>
  <c r="F22" i="42"/>
  <c r="H22" i="42" s="1"/>
  <c r="B215" i="41"/>
  <c r="C215" i="41" s="1"/>
  <c r="B86" i="41"/>
  <c r="C86" i="41" s="1"/>
  <c r="F22" i="41"/>
  <c r="H22" i="41" s="1"/>
  <c r="B215" i="40"/>
  <c r="C215" i="40" s="1"/>
  <c r="B86" i="40"/>
  <c r="C86" i="40" s="1"/>
  <c r="F22" i="40"/>
  <c r="H22" i="40" s="1"/>
  <c r="B215" i="39"/>
  <c r="C215" i="39" s="1"/>
  <c r="B86" i="39"/>
  <c r="C86" i="39" s="1"/>
  <c r="F22" i="39"/>
  <c r="H22" i="39" s="1"/>
  <c r="B215" i="38"/>
  <c r="C215" i="38" s="1"/>
  <c r="B86" i="38"/>
  <c r="C86" i="38" s="1"/>
  <c r="F22" i="38"/>
  <c r="H22" i="38" s="1"/>
  <c r="B215" i="37"/>
  <c r="C215" i="37" s="1"/>
  <c r="B86" i="37"/>
  <c r="C86" i="37" s="1"/>
  <c r="F22" i="37"/>
  <c r="H22" i="37" s="1"/>
  <c r="B215" i="36"/>
  <c r="C215" i="36" s="1"/>
  <c r="B86" i="36"/>
  <c r="C86" i="36" s="1"/>
  <c r="F22" i="36"/>
  <c r="H22" i="36" s="1"/>
  <c r="B215" i="1"/>
  <c r="B86" i="1"/>
  <c r="B214" i="54"/>
  <c r="C214" i="54" s="1"/>
  <c r="B85" i="54"/>
  <c r="C85" i="54" s="1"/>
  <c r="F21" i="54"/>
  <c r="H21" i="54" s="1"/>
  <c r="B214" i="53"/>
  <c r="C214" i="53" s="1"/>
  <c r="B85" i="53"/>
  <c r="C85" i="53" s="1"/>
  <c r="F21" i="53"/>
  <c r="H21" i="53" s="1"/>
  <c r="B214" i="52"/>
  <c r="C214" i="52" s="1"/>
  <c r="B85" i="52"/>
  <c r="C85" i="52" s="1"/>
  <c r="F21" i="52"/>
  <c r="H21" i="52" s="1"/>
  <c r="B214" i="51"/>
  <c r="C214" i="51" s="1"/>
  <c r="B85" i="51"/>
  <c r="C85" i="51" s="1"/>
  <c r="F21" i="51"/>
  <c r="H21" i="51" s="1"/>
  <c r="B214" i="50"/>
  <c r="C214" i="50" s="1"/>
  <c r="B85" i="50"/>
  <c r="C85" i="50" s="1"/>
  <c r="F21" i="50"/>
  <c r="H21" i="50" s="1"/>
  <c r="B214" i="49"/>
  <c r="C214" i="49" s="1"/>
  <c r="B85" i="49"/>
  <c r="C85" i="49" s="1"/>
  <c r="F21" i="49"/>
  <c r="H21" i="49" s="1"/>
  <c r="B214" i="48"/>
  <c r="C214" i="48" s="1"/>
  <c r="B85" i="48"/>
  <c r="C85" i="48" s="1"/>
  <c r="F21" i="48"/>
  <c r="H21" i="48" s="1"/>
  <c r="B214" i="47"/>
  <c r="C214" i="47" s="1"/>
  <c r="B85" i="47"/>
  <c r="C85" i="47" s="1"/>
  <c r="F21" i="47"/>
  <c r="H21" i="47" s="1"/>
  <c r="B214" i="46"/>
  <c r="C214" i="46" s="1"/>
  <c r="B85" i="46"/>
  <c r="C85" i="46" s="1"/>
  <c r="F21" i="46"/>
  <c r="H21" i="46" s="1"/>
  <c r="B214" i="45"/>
  <c r="C214" i="45" s="1"/>
  <c r="B85" i="45"/>
  <c r="C85" i="45" s="1"/>
  <c r="F21" i="45"/>
  <c r="H21" i="45" s="1"/>
  <c r="B214" i="44"/>
  <c r="C214" i="44" s="1"/>
  <c r="B85" i="44"/>
  <c r="C85" i="44" s="1"/>
  <c r="F21" i="44"/>
  <c r="H21" i="44" s="1"/>
  <c r="B214" i="43"/>
  <c r="C214" i="43" s="1"/>
  <c r="B85" i="43"/>
  <c r="C85" i="43" s="1"/>
  <c r="F21" i="43"/>
  <c r="H21" i="43" s="1"/>
  <c r="B214" i="42"/>
  <c r="C214" i="42" s="1"/>
  <c r="B85" i="42"/>
  <c r="C85" i="42" s="1"/>
  <c r="F21" i="42"/>
  <c r="H21" i="42" s="1"/>
  <c r="B214" i="41"/>
  <c r="C214" i="41" s="1"/>
  <c r="B85" i="41"/>
  <c r="C85" i="41" s="1"/>
  <c r="F21" i="41"/>
  <c r="H21" i="41" s="1"/>
  <c r="B214" i="40"/>
  <c r="C214" i="40" s="1"/>
  <c r="B85" i="40"/>
  <c r="C85" i="40" s="1"/>
  <c r="F21" i="40"/>
  <c r="H21" i="40" s="1"/>
  <c r="B214" i="39"/>
  <c r="C214" i="39" s="1"/>
  <c r="B85" i="39"/>
  <c r="C85" i="39" s="1"/>
  <c r="F21" i="39"/>
  <c r="H21" i="39" s="1"/>
  <c r="B214" i="38"/>
  <c r="C214" i="38" s="1"/>
  <c r="B85" i="38"/>
  <c r="C85" i="38" s="1"/>
  <c r="F21" i="38"/>
  <c r="H21" i="38" s="1"/>
  <c r="B214" i="37"/>
  <c r="C214" i="37" s="1"/>
  <c r="B85" i="37"/>
  <c r="C85" i="37" s="1"/>
  <c r="F21" i="37"/>
  <c r="H21" i="37" s="1"/>
  <c r="B214" i="36"/>
  <c r="C214" i="36" s="1"/>
  <c r="B85" i="36"/>
  <c r="C85" i="36" s="1"/>
  <c r="F21" i="36"/>
  <c r="H21" i="36" s="1"/>
  <c r="B214" i="1"/>
  <c r="B85" i="1"/>
  <c r="B213" i="54"/>
  <c r="C213" i="54" s="1"/>
  <c r="B84" i="54"/>
  <c r="C84" i="54" s="1"/>
  <c r="F20" i="54"/>
  <c r="H20" i="54" s="1"/>
  <c r="B213" i="53"/>
  <c r="C213" i="53" s="1"/>
  <c r="B84" i="53"/>
  <c r="C84" i="53" s="1"/>
  <c r="F20" i="53"/>
  <c r="H20" i="53" s="1"/>
  <c r="B213" i="52"/>
  <c r="C213" i="52" s="1"/>
  <c r="B84" i="52"/>
  <c r="C84" i="52" s="1"/>
  <c r="F20" i="52"/>
  <c r="H20" i="52" s="1"/>
  <c r="B213" i="51"/>
  <c r="C213" i="51" s="1"/>
  <c r="B84" i="51"/>
  <c r="C84" i="51" s="1"/>
  <c r="F20" i="51"/>
  <c r="H20" i="51" s="1"/>
  <c r="B213" i="50"/>
  <c r="C213" i="50" s="1"/>
  <c r="B84" i="50"/>
  <c r="C84" i="50" s="1"/>
  <c r="F20" i="50"/>
  <c r="H20" i="50" s="1"/>
  <c r="B213" i="49"/>
  <c r="C213" i="49" s="1"/>
  <c r="B84" i="49"/>
  <c r="C84" i="49" s="1"/>
  <c r="F20" i="49"/>
  <c r="H20" i="49" s="1"/>
  <c r="B213" i="48"/>
  <c r="C213" i="48" s="1"/>
  <c r="B84" i="48"/>
  <c r="C84" i="48" s="1"/>
  <c r="F20" i="48"/>
  <c r="H20" i="48" s="1"/>
  <c r="B213" i="47"/>
  <c r="C213" i="47" s="1"/>
  <c r="B84" i="47"/>
  <c r="C84" i="47" s="1"/>
  <c r="F20" i="47"/>
  <c r="H20" i="47" s="1"/>
  <c r="B213" i="46"/>
  <c r="C213" i="46" s="1"/>
  <c r="B84" i="46"/>
  <c r="C84" i="46" s="1"/>
  <c r="F20" i="46"/>
  <c r="H20" i="46" s="1"/>
  <c r="B213" i="45"/>
  <c r="C213" i="45" s="1"/>
  <c r="B84" i="45"/>
  <c r="C84" i="45" s="1"/>
  <c r="F20" i="45"/>
  <c r="H20" i="45" s="1"/>
  <c r="B213" i="44"/>
  <c r="C213" i="44" s="1"/>
  <c r="B84" i="44"/>
  <c r="C84" i="44" s="1"/>
  <c r="F20" i="44"/>
  <c r="H20" i="44" s="1"/>
  <c r="B213" i="43"/>
  <c r="C213" i="43" s="1"/>
  <c r="B84" i="43"/>
  <c r="C84" i="43" s="1"/>
  <c r="F20" i="43"/>
  <c r="H20" i="43" s="1"/>
  <c r="B213" i="42"/>
  <c r="C213" i="42" s="1"/>
  <c r="B84" i="42"/>
  <c r="C84" i="42" s="1"/>
  <c r="F20" i="42"/>
  <c r="H20" i="42" s="1"/>
  <c r="B213" i="41"/>
  <c r="C213" i="41" s="1"/>
  <c r="B84" i="41"/>
  <c r="C84" i="41" s="1"/>
  <c r="F20" i="41"/>
  <c r="H20" i="41" s="1"/>
  <c r="B213" i="40"/>
  <c r="C213" i="40" s="1"/>
  <c r="B84" i="40"/>
  <c r="C84" i="40" s="1"/>
  <c r="F20" i="40"/>
  <c r="H20" i="40" s="1"/>
  <c r="B213" i="39"/>
  <c r="C213" i="39" s="1"/>
  <c r="B84" i="39"/>
  <c r="C84" i="39" s="1"/>
  <c r="F20" i="39"/>
  <c r="H20" i="39" s="1"/>
  <c r="B213" i="38"/>
  <c r="C213" i="38" s="1"/>
  <c r="B84" i="38"/>
  <c r="C84" i="38" s="1"/>
  <c r="F20" i="38"/>
  <c r="H20" i="38" s="1"/>
  <c r="B213" i="37"/>
  <c r="C213" i="37" s="1"/>
  <c r="B84" i="37"/>
  <c r="C84" i="37" s="1"/>
  <c r="F20" i="37"/>
  <c r="H20" i="37" s="1"/>
  <c r="B213" i="36"/>
  <c r="C213" i="36" s="1"/>
  <c r="B84" i="36"/>
  <c r="C84" i="36" s="1"/>
  <c r="F20" i="36"/>
  <c r="H20" i="36" s="1"/>
  <c r="B213" i="1"/>
  <c r="B84" i="1"/>
  <c r="B212" i="54"/>
  <c r="C212" i="54" s="1"/>
  <c r="B83" i="54"/>
  <c r="C83" i="54" s="1"/>
  <c r="F19" i="54"/>
  <c r="H19" i="54" s="1"/>
  <c r="B212" i="53"/>
  <c r="C212" i="53" s="1"/>
  <c r="B83" i="53"/>
  <c r="C83" i="53" s="1"/>
  <c r="F19" i="53"/>
  <c r="H19" i="53" s="1"/>
  <c r="B212" i="52"/>
  <c r="C212" i="52" s="1"/>
  <c r="B83" i="52"/>
  <c r="C83" i="52" s="1"/>
  <c r="F19" i="52"/>
  <c r="H19" i="52" s="1"/>
  <c r="B212" i="51"/>
  <c r="C212" i="51" s="1"/>
  <c r="B83" i="51"/>
  <c r="C83" i="51" s="1"/>
  <c r="F19" i="51"/>
  <c r="H19" i="51" s="1"/>
  <c r="B212" i="50"/>
  <c r="C212" i="50" s="1"/>
  <c r="B83" i="50"/>
  <c r="C83" i="50" s="1"/>
  <c r="F19" i="50"/>
  <c r="H19" i="50" s="1"/>
  <c r="B212" i="49"/>
  <c r="C212" i="49" s="1"/>
  <c r="B83" i="49"/>
  <c r="C83" i="49" s="1"/>
  <c r="F19" i="49"/>
  <c r="H19" i="49" s="1"/>
  <c r="B212" i="48"/>
  <c r="C212" i="48" s="1"/>
  <c r="B83" i="48"/>
  <c r="C83" i="48" s="1"/>
  <c r="F19" i="48"/>
  <c r="H19" i="48" s="1"/>
  <c r="B212" i="47"/>
  <c r="C212" i="47" s="1"/>
  <c r="B83" i="47"/>
  <c r="C83" i="47" s="1"/>
  <c r="F19" i="47"/>
  <c r="H19" i="47" s="1"/>
  <c r="B212" i="46"/>
  <c r="C212" i="46" s="1"/>
  <c r="B83" i="46"/>
  <c r="C83" i="46" s="1"/>
  <c r="F19" i="46"/>
  <c r="H19" i="46" s="1"/>
  <c r="B212" i="45"/>
  <c r="C212" i="45" s="1"/>
  <c r="B83" i="45"/>
  <c r="C83" i="45" s="1"/>
  <c r="F19" i="45"/>
  <c r="H19" i="45" s="1"/>
  <c r="B212" i="44"/>
  <c r="C212" i="44" s="1"/>
  <c r="B83" i="44"/>
  <c r="C83" i="44" s="1"/>
  <c r="F19" i="44"/>
  <c r="H19" i="44" s="1"/>
  <c r="B212" i="43"/>
  <c r="C212" i="43" s="1"/>
  <c r="B83" i="43"/>
  <c r="C83" i="43" s="1"/>
  <c r="F19" i="43"/>
  <c r="H19" i="43" s="1"/>
  <c r="B212" i="42"/>
  <c r="C212" i="42" s="1"/>
  <c r="B83" i="42"/>
  <c r="C83" i="42" s="1"/>
  <c r="F19" i="42"/>
  <c r="H19" i="42" s="1"/>
  <c r="B212" i="41"/>
  <c r="C212" i="41" s="1"/>
  <c r="B83" i="41"/>
  <c r="C83" i="41" s="1"/>
  <c r="F19" i="41"/>
  <c r="H19" i="41" s="1"/>
  <c r="B212" i="40"/>
  <c r="C212" i="40" s="1"/>
  <c r="B83" i="40"/>
  <c r="C83" i="40" s="1"/>
  <c r="F19" i="40"/>
  <c r="H19" i="40" s="1"/>
  <c r="B212" i="39"/>
  <c r="C212" i="39" s="1"/>
  <c r="B83" i="39"/>
  <c r="C83" i="39" s="1"/>
  <c r="F19" i="39"/>
  <c r="H19" i="39" s="1"/>
  <c r="B212" i="38"/>
  <c r="C212" i="38" s="1"/>
  <c r="B83" i="38"/>
  <c r="C83" i="38" s="1"/>
  <c r="F19" i="38"/>
  <c r="H19" i="38" s="1"/>
  <c r="B212" i="37"/>
  <c r="C212" i="37" s="1"/>
  <c r="B83" i="37"/>
  <c r="C83" i="37" s="1"/>
  <c r="F19" i="37"/>
  <c r="H19" i="37" s="1"/>
  <c r="B212" i="36"/>
  <c r="C212" i="36" s="1"/>
  <c r="B83" i="36"/>
  <c r="C83" i="36" s="1"/>
  <c r="F19" i="36"/>
  <c r="H19" i="36" s="1"/>
  <c r="B212" i="1"/>
  <c r="B83" i="1"/>
  <c r="B81" i="50"/>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D27" i="39" s="1"/>
  <c r="C82" i="40"/>
  <c r="D19" i="40" s="1"/>
  <c r="H17" i="40"/>
  <c r="H17" i="52"/>
  <c r="C82" i="52"/>
  <c r="D19" i="52" s="1"/>
  <c r="C220" i="41"/>
  <c r="G31" i="10"/>
  <c r="D26" i="41"/>
  <c r="C82" i="43"/>
  <c r="D19" i="43" s="1"/>
  <c r="H17" i="43"/>
  <c r="C82" i="48"/>
  <c r="D19" i="48" s="1"/>
  <c r="H17" i="48"/>
  <c r="C220" i="43"/>
  <c r="I31" i="10"/>
  <c r="D26" i="43"/>
  <c r="A16" i="1"/>
  <c r="S2" i="13"/>
  <c r="S3" i="13"/>
  <c r="S4" i="13"/>
  <c r="D27" i="43" l="1"/>
  <c r="D27" i="37"/>
  <c r="C238" i="37" s="1"/>
  <c r="D27" i="54"/>
  <c r="W13" i="14" s="1"/>
  <c r="D27" i="44"/>
  <c r="J13" i="14" s="1"/>
  <c r="H18" i="41"/>
  <c r="H27" i="41" s="1"/>
  <c r="D19" i="41"/>
  <c r="D27" i="41" s="1"/>
  <c r="H18" i="50"/>
  <c r="H27" i="50" s="1"/>
  <c r="D19" i="50"/>
  <c r="D27" i="50" s="1"/>
  <c r="D27" i="40"/>
  <c r="C238" i="40" s="1"/>
  <c r="D27" i="38"/>
  <c r="M13" i="14" s="1"/>
  <c r="H18" i="49"/>
  <c r="H27" i="49" s="1"/>
  <c r="D19" i="49"/>
  <c r="D27" i="48"/>
  <c r="H18" i="45"/>
  <c r="H27" i="45" s="1"/>
  <c r="D19" i="45"/>
  <c r="D27" i="45" s="1"/>
  <c r="D27" i="47"/>
  <c r="P13" i="14" s="1"/>
  <c r="H18" i="42"/>
  <c r="H27" i="42" s="1"/>
  <c r="D19" i="42"/>
  <c r="D27" i="42" s="1"/>
  <c r="D27" i="52"/>
  <c r="H18" i="51"/>
  <c r="H27" i="51" s="1"/>
  <c r="D19" i="51"/>
  <c r="D27" i="51" s="1"/>
  <c r="D27" i="53"/>
  <c r="V13" i="14" s="1"/>
  <c r="D27" i="46"/>
  <c r="C238" i="46" s="1"/>
  <c r="D27" i="49"/>
  <c r="R13" i="14" s="1"/>
  <c r="D26" i="36"/>
  <c r="D27" i="36" s="1"/>
  <c r="C238" i="36" s="1"/>
  <c r="C220" i="36"/>
  <c r="H18" i="53"/>
  <c r="H27" i="53" s="1"/>
  <c r="C91" i="53"/>
  <c r="V24" i="10"/>
  <c r="H18" i="52"/>
  <c r="U24" i="10"/>
  <c r="C91" i="52"/>
  <c r="O24" i="10"/>
  <c r="C91" i="46"/>
  <c r="R24" i="10"/>
  <c r="C91" i="49"/>
  <c r="H24" i="10"/>
  <c r="C91" i="42"/>
  <c r="Q13" i="14"/>
  <c r="C238" i="48"/>
  <c r="F13" i="14"/>
  <c r="H18" i="54"/>
  <c r="W24" i="10"/>
  <c r="C91" i="54"/>
  <c r="H18" i="40"/>
  <c r="H27" i="40" s="1"/>
  <c r="C91" i="40"/>
  <c r="L24" i="10"/>
  <c r="I13" i="14"/>
  <c r="C238" i="43"/>
  <c r="H18" i="47"/>
  <c r="H27" i="47" s="1"/>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L12" i="10" l="1"/>
  <c r="K12" i="10"/>
  <c r="J12" i="10"/>
  <c r="I12" i="10"/>
  <c r="H12" i="10"/>
  <c r="G12" i="10"/>
  <c r="F12" i="10"/>
  <c r="W12" i="10"/>
  <c r="V12" i="10"/>
  <c r="U12" i="10"/>
  <c r="T12" i="10"/>
  <c r="S12" i="10"/>
  <c r="R12" i="10"/>
  <c r="Q12" i="10"/>
  <c r="P12" i="10"/>
  <c r="O12" i="10"/>
  <c r="N12" i="10"/>
  <c r="M12" i="10"/>
  <c r="E12" i="10"/>
  <c r="D12" i="10"/>
  <c r="L11" i="10"/>
  <c r="K11" i="10"/>
  <c r="J11" i="10"/>
  <c r="I11" i="10"/>
  <c r="H11" i="10"/>
  <c r="G11" i="10"/>
  <c r="F11" i="10"/>
  <c r="W11" i="10"/>
  <c r="V11" i="10"/>
  <c r="U11" i="10"/>
  <c r="T11" i="10"/>
  <c r="S11" i="10"/>
  <c r="R11" i="10"/>
  <c r="Q11" i="10"/>
  <c r="P11" i="10"/>
  <c r="O11" i="10"/>
  <c r="N11" i="10"/>
  <c r="M11" i="10"/>
  <c r="E11" i="10"/>
  <c r="D11" i="10"/>
  <c r="L10" i="10"/>
  <c r="K10" i="10"/>
  <c r="J10" i="10"/>
  <c r="I10" i="10"/>
  <c r="H10" i="10"/>
  <c r="G10" i="10"/>
  <c r="F10" i="10"/>
  <c r="W10" i="10"/>
  <c r="V10" i="10"/>
  <c r="U10" i="10"/>
  <c r="T10" i="10"/>
  <c r="S10" i="10"/>
  <c r="R10" i="10"/>
  <c r="Q10" i="10"/>
  <c r="P10" i="10"/>
  <c r="O10" i="10"/>
  <c r="N10" i="10"/>
  <c r="M10" i="10"/>
  <c r="E10" i="10"/>
  <c r="D10" i="10"/>
  <c r="L9" i="10"/>
  <c r="K9" i="10"/>
  <c r="J9" i="10"/>
  <c r="I9" i="10"/>
  <c r="H9" i="10"/>
  <c r="G9" i="10"/>
  <c r="F9" i="10"/>
  <c r="W9" i="10"/>
  <c r="V9" i="10"/>
  <c r="U9" i="10"/>
  <c r="T9" i="10"/>
  <c r="S9" i="10"/>
  <c r="R9" i="10"/>
  <c r="Q9" i="10"/>
  <c r="P9" i="10"/>
  <c r="O9" i="10"/>
  <c r="N9" i="10"/>
  <c r="M9" i="10"/>
  <c r="E9" i="10"/>
  <c r="D9" i="10"/>
  <c r="L8" i="10"/>
  <c r="K8" i="10"/>
  <c r="J8" i="10"/>
  <c r="I8" i="10"/>
  <c r="H8" i="10"/>
  <c r="G8" i="10"/>
  <c r="F8" i="10"/>
  <c r="W8" i="10"/>
  <c r="V8" i="10"/>
  <c r="U8" i="10"/>
  <c r="T8" i="10"/>
  <c r="S8" i="10"/>
  <c r="R8" i="10"/>
  <c r="Q8" i="10"/>
  <c r="P8" i="10"/>
  <c r="O8" i="10"/>
  <c r="N8" i="10"/>
  <c r="M8" i="10"/>
  <c r="E8" i="10"/>
  <c r="D8" i="10"/>
  <c r="C238" i="44"/>
  <c r="C238" i="49"/>
  <c r="C238" i="53"/>
  <c r="C238" i="38"/>
  <c r="C240" i="38" s="1"/>
  <c r="O13" i="14"/>
  <c r="L13" i="14"/>
  <c r="E13" i="14"/>
  <c r="G13" i="14"/>
  <c r="C238" i="41"/>
  <c r="D230" i="41" s="1"/>
  <c r="C238" i="54"/>
  <c r="D234" i="54" s="1"/>
  <c r="H13" i="14"/>
  <c r="C238" i="42"/>
  <c r="C238" i="45"/>
  <c r="D234" i="45" s="1"/>
  <c r="N13" i="14"/>
  <c r="C238" i="50"/>
  <c r="D231" i="50" s="1"/>
  <c r="S13" i="14"/>
  <c r="T13" i="14"/>
  <c r="C238" i="51"/>
  <c r="D234" i="51" s="1"/>
  <c r="C238" i="47"/>
  <c r="C240" i="47" s="1"/>
  <c r="C29" i="47" s="1"/>
  <c r="C240" i="53"/>
  <c r="C29" i="53" s="1"/>
  <c r="D236" i="53"/>
  <c r="D231" i="53"/>
  <c r="D230" i="53"/>
  <c r="D232" i="53"/>
  <c r="D233" i="53"/>
  <c r="D235" i="53"/>
  <c r="D234" i="53"/>
  <c r="D236" i="40"/>
  <c r="D233" i="40"/>
  <c r="D231" i="40"/>
  <c r="C240" i="40"/>
  <c r="C29" i="40" s="1"/>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C240" i="49"/>
  <c r="C29" i="49" s="1"/>
  <c r="D230" i="49"/>
  <c r="D236" i="49"/>
  <c r="D232" i="49"/>
  <c r="D235" i="49"/>
  <c r="D233" i="49"/>
  <c r="D234" i="49"/>
  <c r="D231" i="49"/>
  <c r="D234" i="47"/>
  <c r="D235" i="47"/>
  <c r="D234" i="42"/>
  <c r="D231" i="42"/>
  <c r="C240" i="42"/>
  <c r="C29" i="42" s="1"/>
  <c r="D232" i="42"/>
  <c r="D230" i="42"/>
  <c r="D235" i="42"/>
  <c r="D236" i="42"/>
  <c r="D233" i="42"/>
  <c r="D233" i="44"/>
  <c r="D232" i="44"/>
  <c r="D231" i="44"/>
  <c r="D236" i="44"/>
  <c r="D230" i="44"/>
  <c r="C240" i="44"/>
  <c r="C29" i="44" s="1"/>
  <c r="D234" i="44"/>
  <c r="D235" i="44"/>
  <c r="C240" i="51"/>
  <c r="C29" i="51" s="1"/>
  <c r="D235" i="51"/>
  <c r="D233" i="51"/>
  <c r="D236" i="51"/>
  <c r="D230" i="51"/>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L15" i="10" l="1"/>
  <c r="K15" i="10"/>
  <c r="J15" i="10"/>
  <c r="I15" i="10"/>
  <c r="H15" i="10"/>
  <c r="G15" i="10"/>
  <c r="F15" i="10"/>
  <c r="W15" i="10"/>
  <c r="V15" i="10"/>
  <c r="U15" i="10"/>
  <c r="T15" i="10"/>
  <c r="S15" i="10"/>
  <c r="R15" i="10"/>
  <c r="Q15" i="10"/>
  <c r="P15" i="10"/>
  <c r="O15" i="10"/>
  <c r="N15" i="10"/>
  <c r="M15" i="10"/>
  <c r="E15" i="10"/>
  <c r="D15" i="10"/>
  <c r="L14" i="10"/>
  <c r="K14" i="10"/>
  <c r="J14" i="10"/>
  <c r="I14" i="10"/>
  <c r="H14" i="10"/>
  <c r="G14" i="10"/>
  <c r="F14" i="10"/>
  <c r="W14" i="10"/>
  <c r="V14" i="10"/>
  <c r="U14" i="10"/>
  <c r="T14" i="10"/>
  <c r="S14" i="10"/>
  <c r="R14" i="10"/>
  <c r="Q14" i="10"/>
  <c r="P14" i="10"/>
  <c r="O14" i="10"/>
  <c r="N14" i="10"/>
  <c r="M14" i="10"/>
  <c r="E14" i="10"/>
  <c r="D14" i="10"/>
  <c r="L13" i="10"/>
  <c r="K13" i="10"/>
  <c r="J13" i="10"/>
  <c r="I13" i="10"/>
  <c r="H13" i="10"/>
  <c r="G13" i="10"/>
  <c r="F13" i="10"/>
  <c r="W13" i="10"/>
  <c r="V13" i="10"/>
  <c r="U13" i="10"/>
  <c r="T13" i="10"/>
  <c r="S13" i="10"/>
  <c r="R13" i="10"/>
  <c r="Q13" i="10"/>
  <c r="P13" i="10"/>
  <c r="O13" i="10"/>
  <c r="N13" i="10"/>
  <c r="M13" i="10"/>
  <c r="E13" i="10"/>
  <c r="D13" i="10"/>
  <c r="D231" i="4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C82" i="1" l="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2"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<sst xmlns="http://schemas.openxmlformats.org/spreadsheetml/2006/main" count="2024" uniqueCount="188">
  <si>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</si>
  <si>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</si>
  <si>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</si>
  <si>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</si>
  <si>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</si>
  <si>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</si>
  <si>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</si>
  <si>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</si>
  <si>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</si>
  <si>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</si>
  <si>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</si>
  <si>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</si>
  <si>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</si>
  <si>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</si>
  <si>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</si>
  <si>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</si>
  <si>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</si>
  <si>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</si>
  <si>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</si>
  <si>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</si>
  <si>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</si>
  <si>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</si>
  <si>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</si>
  <si>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</si>
  <si>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</si>
  <si>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</si>
  <si>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</si>
  <si>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</si>
  <si>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</si>
  <si>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</si>
  <si>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</si>
  <si>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</si>
  <si>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</si>
  <si>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</si>
  <si>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</si>
  <si>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</si>
  <si>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</si>
  <si>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</si>
  <si>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</si>
  <si>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</si>
  <si>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</si>
  <si>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</si>
  <si>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</si>
  <si>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</si>
  <si>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</si>
  <si>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</si>
  <si>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</si>
  <si>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</si>
  <si>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</si>
  <si>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</si>
  <si>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</si>
  <si>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</si>
  <si>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</si>
  <si>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</si>
  <si>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</si>
  <si>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</si>
  <si>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</si>
  <si>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</si>
  <si>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</si>
  <si>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</si>
  <si>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</si>
  <si>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</si>
  <si>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</si>
  <si>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</si>
  <si>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</si>
  <si>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</si>
  <si>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</si>
  <si>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</si>
  <si>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</si>
  <si>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</si>
  <si>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</si>
  <si>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</si>
  <si>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</si>
  <si>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</si>
  <si>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</si>
  <si>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</si>
  <si>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</si>
  <si>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</si>
  <si>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</si>
  <si>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</si>
  <si>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</si>
  <si>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</si>
  <si>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</si>
  <si>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</si>
  <si>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</si>
  <si>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</si>
  <si>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</si>
  <si>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</si>
  <si>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</si>
  <si>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</si>
  <si>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</si>
  <si>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</si>
  <si>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</si>
  <si>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</si>
  <si>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</si>
  <si>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</si>
  <si>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</si>
  <si>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</si>
  <si>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</si>
  <si>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</si>
  <si>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</si>
  <si>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</si>
  <si>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</si>
  <si>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</si>
  <si>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</si>
  <si>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</si>
  <si>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</si>
  <si>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</si>
  <si>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</si>
  <si>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</si>
  <si>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</si>
  <si>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</si>
  <si>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</si>
  <si>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</si>
  <si>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</si>
  <si>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</si>
  <si>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</si>
  <si>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</si>
  <si>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</si>
  <si>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</si>
  <si>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</si>
  <si>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</si>
  <si>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</si>
  <si>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</si>
  <si>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</si>
  <si>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</si>
  <si>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</si>
  <si>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</si>
  <si>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</si>
  <si>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</si>
  <si>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</si>
  <si>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</si>
  <si>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</si>
  <si>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</si>
  <si>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</si>
  <si>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</si>
  <si>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</si>
  <si>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</si>
  <si>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</si>
  <si>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</si>
  <si>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</si>
  <si>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</si>
  <si>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</si>
  <si>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</si>
  <si>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</si>
  <si>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</si>
  <si>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</si>
  <si>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</si>
  <si>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</si>
  <si>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</si>
  <si>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</si>
  <si>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</si>
  <si>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</si>
  <si>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</si>
  <si>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</si>
  <si>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</si>
  <si>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</si>
  <si>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</si>
  <si>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</si>
  <si>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</si>
  <si>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</si>
  <si>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</si>
  <si>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</si>
  <si>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</si>
  <si>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</si>
  <si>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</si>
  <si>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</si>
  <si>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</si>
  <si>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</si>
  <si>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</si>
  <si>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</si>
  <si>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</si>
  <si>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</si>
  <si>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</si>
  <si>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</si>
  <si>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</si>
  <si>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</si>
  <si>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</si>
  <si>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</si>
  <si>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</si>
  <si>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</si>
  <si>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</si>
  <si>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</si>
  <si>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</si>
  <si>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</si>
  <si>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</si>
  <si>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</si>
  <si>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LET OP! Voor Samenwerking innovatie in het kader van EIP kan geen gebruik worden gemaakt van optie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</si>
</sst>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0000"/>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43">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3" fillId="2" borderId="0" xfId="0" applyFont="1" applyFill="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7" fillId="9" borderId="4" xfId="0" applyNumberFormat="1" applyFont="1" applyFill="1" applyBorder="1" applyAlignment="1">
      <alignment vertical="top"/>
    </xf>
    <xf numFmtId="0" fontId="38" fillId="9" borderId="5" xfId="0" applyFont="1" applyFill="1" applyBorder="1"/>
    <xf numFmtId="165" fontId="37" fillId="9" borderId="6" xfId="0" applyNumberFormat="1" applyFont="1" applyFill="1" applyBorder="1" applyAlignment="1">
      <alignment vertical="top"/>
    </xf>
    <xf numFmtId="165"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4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5"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44" fontId="39" fillId="9" borderId="8" xfId="0" applyNumberFormat="1" applyFont="1" applyFill="1" applyBorder="1" applyAlignment="1" applyProtection="1">
      <alignment vertical="center"/>
      <protection hidden="1"/>
    </xf>
    <xf numFmtId="44" fontId="39" fillId="9" borderId="18" xfId="0" applyNumberFormat="1" applyFont="1" applyFill="1" applyBorder="1" applyAlignment="1" applyProtection="1">
      <alignment vertical="center"/>
      <protection hidden="1"/>
    </xf>
    <xf numFmtId="4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44" fontId="13" fillId="9" borderId="38" xfId="0" applyNumberFormat="1" applyFont="1" applyFill="1" applyBorder="1" applyProtection="1">
      <protection hidden="1"/>
    </xf>
    <xf numFmtId="4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44" fontId="5" fillId="7" borderId="38" xfId="0" applyNumberFormat="1" applyFont="1" applyFill="1" applyBorder="1" applyProtection="1">
      <protection locked="0"/>
    </xf>
    <xf numFmtId="0" fontId="5" fillId="7" borderId="37" xfId="0" applyFont="1" applyFill="1" applyBorder="1" applyProtection="1">
      <protection locked="0"/>
    </xf>
    <xf numFmtId="166"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4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5"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4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43" fontId="5" fillId="6" borderId="27" xfId="0" applyNumberFormat="1" applyFont="1" applyFill="1" applyBorder="1" applyProtection="1">
      <protection locked="0" hidden="1"/>
    </xf>
    <xf numFmtId="43"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xf numFmtId="0" fontId="3" fillId="14" borderId="0" xfId="3" applyFont="1" applyFill="1"/>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26</xdr:row>
      <xdr:rowOff>66674</xdr:rowOff>
    </xdr:from>
    <xdr:to>
      <xdr:col>6</xdr:col>
      <xdr:colOff>1181101</xdr:colOff>
      <xdr:row>35</xdr:row>
      <xdr:rowOff>78105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210174"/>
          <a:ext cx="11609070" cy="16573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0</xdr:col>
      <xdr:colOff>171450</xdr:colOff>
      <xdr:row>35</xdr:row>
      <xdr:rowOff>123825</xdr:rowOff>
    </xdr:from>
    <xdr:to>
      <xdr:col>2</xdr:col>
      <xdr:colOff>3009338</xdr:colOff>
      <xdr:row>50</xdr:row>
      <xdr:rowOff>85373</xdr:rowOff>
    </xdr:to>
    <xdr:pic>
      <xdr:nvPicPr>
        <xdr:cNvPr id="4" name="Afbeelding 3">
          <a:extLst>
            <a:ext uri="{FF2B5EF4-FFF2-40B4-BE49-F238E27FC236}">
              <a16:creationId xmlns:a16="http://schemas.microsoft.com/office/drawing/2014/main" id="{60E9CD84-4CC6-0A81-2167-D9B69AA6E342}"/>
            </a:ext>
          </a:extLst>
        </xdr:cNvPr>
        <xdr:cNvPicPr>
          <a:picLocks noChangeAspect="1"/>
        </xdr:cNvPicPr>
      </xdr:nvPicPr>
      <xdr:blipFill>
        <a:blip xmlns:r="http://schemas.openxmlformats.org/officeDocument/2006/relationships" r:embed="rId1"/>
        <a:stretch>
          <a:fillRect/>
        </a:stretch>
      </xdr:blipFill>
      <xdr:spPr>
        <a:xfrm>
          <a:off x="171450" y="7305675"/>
          <a:ext cx="4495238" cy="28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heetViews>
  <sheetFormatPr defaultColWidth="8.88671875" defaultRowHeight="14.4" x14ac:dyDescent="0.3"/>
  <cols>
    <col min="1" max="1" width="3.109375" customWidth="1"/>
    <col min="2" max="2" width="46" customWidth="1"/>
    <col min="3" max="3" width="154.33203125" customWidth="1"/>
  </cols>
  <sheetData>
    <row r="2" spans="2:2" ht="22.2" x14ac:dyDescent="0.45">
      <c r="B2" s="102" t="s">
        <v>127</v>
      </c>
    </row>
    <row r="3" spans="2:2" x14ac:dyDescent="0.3">
      <c r="B3" s="21" t="s">
        <v>126</v>
      </c>
    </row>
    <row r="16" spans="2:2" ht="160.35" customHeight="1" x14ac:dyDescent="0.3"/>
    <row r="17" spans="2:4" ht="15.6" thickBot="1" x14ac:dyDescent="0.4">
      <c r="B17" s="103" t="s">
        <v>23</v>
      </c>
      <c r="C17" s="103" t="s">
        <v>32</v>
      </c>
      <c r="D17" s="2"/>
    </row>
    <row r="18" spans="2:4" ht="15" thickTop="1" x14ac:dyDescent="0.3">
      <c r="B18" s="229" t="s">
        <v>148</v>
      </c>
      <c r="C18" s="229"/>
      <c r="D18" s="2"/>
    </row>
    <row r="19" spans="2:4" ht="86.4" x14ac:dyDescent="0.3">
      <c r="B19" s="104" t="s">
        <v>149</v>
      </c>
      <c r="C19" s="105" t="s">
        <v>165</v>
      </c>
    </row>
    <row r="20" spans="2:4" ht="43.2" x14ac:dyDescent="0.3">
      <c r="B20" s="104" t="s">
        <v>24</v>
      </c>
      <c r="C20" s="105" t="s">
        <v>128</v>
      </c>
    </row>
    <row r="21" spans="2:4" ht="35.25" customHeight="1" thickBot="1" x14ac:dyDescent="0.35">
      <c r="B21" s="104" t="s">
        <v>162</v>
      </c>
      <c r="C21" s="105" t="s">
        <v>129</v>
      </c>
    </row>
    <row r="22" spans="2:4" ht="15" thickTop="1" x14ac:dyDescent="0.3">
      <c r="B22" s="229" t="s">
        <v>130</v>
      </c>
      <c r="C22" s="229"/>
    </row>
    <row r="23" spans="2:4" ht="72.599999999999994" thickBot="1" x14ac:dyDescent="0.35">
      <c r="B23" s="213" t="s">
        <v>131</v>
      </c>
      <c r="C23" s="214" t="s">
        <v>132</v>
      </c>
    </row>
    <row r="24" spans="2:4" ht="15" thickTop="1" x14ac:dyDescent="0.3">
      <c r="B24" s="229" t="s">
        <v>143</v>
      </c>
      <c r="C24" s="229"/>
    </row>
    <row r="25" spans="2:4" ht="43.2" x14ac:dyDescent="0.3">
      <c r="B25" s="104" t="s">
        <v>144</v>
      </c>
      <c r="C25" s="105" t="s">
        <v>145</v>
      </c>
    </row>
    <row r="26" spans="2:4" ht="43.8" thickBot="1" x14ac:dyDescent="0.35">
      <c r="B26" s="104" t="s">
        <v>146</v>
      </c>
      <c r="C26" s="105" t="s">
        <v>147</v>
      </c>
    </row>
    <row r="27" spans="2:4" ht="15" thickTop="1" x14ac:dyDescent="0.3">
      <c r="B27" s="229" t="s">
        <v>31</v>
      </c>
      <c r="C27" s="229"/>
    </row>
    <row r="28" spans="2:4" ht="72" x14ac:dyDescent="0.3">
      <c r="B28" s="104" t="s">
        <v>22</v>
      </c>
      <c r="C28" s="105" t="s">
        <v>133</v>
      </c>
    </row>
    <row r="29" spans="2:4" ht="108.75" customHeight="1" x14ac:dyDescent="0.3">
      <c r="B29" s="104" t="s">
        <v>25</v>
      </c>
      <c r="C29" s="106" t="s">
        <v>134</v>
      </c>
    </row>
    <row r="30" spans="2:4" ht="32.1" customHeight="1" x14ac:dyDescent="0.3">
      <c r="B30" s="104" t="s">
        <v>26</v>
      </c>
      <c r="C30" s="105" t="s">
        <v>103</v>
      </c>
    </row>
    <row r="31" spans="2:4" ht="28.8" x14ac:dyDescent="0.3">
      <c r="B31" s="104" t="s">
        <v>135</v>
      </c>
      <c r="C31" s="105" t="s">
        <v>166</v>
      </c>
    </row>
    <row r="32" spans="2:4" ht="15" x14ac:dyDescent="0.35">
      <c r="B32" s="1"/>
      <c r="C32" s="1"/>
    </row>
    <row r="33" spans="2:3" ht="15" x14ac:dyDescent="0.35">
      <c r="B33" s="1"/>
      <c r="C33" s="1"/>
    </row>
    <row r="34" spans="2:3" ht="15" x14ac:dyDescent="0.35">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topLeftCell="A11" workbookViewId="0">
      <selection activeCell="B2" sqref="B2"/>
    </sheetView>
  </sheetViews>
  <sheetFormatPr defaultColWidth="9.109375" defaultRowHeight="14.4" x14ac:dyDescent="0.35"/>
  <cols>
    <col min="1" max="1" width="3.44140625" style="92" customWidth="1"/>
    <col min="2" max="2" width="21.44140625" style="92" customWidth="1"/>
    <col min="3" max="3" width="48.44140625" style="92" customWidth="1"/>
    <col min="4" max="4" width="34.33203125" style="92" customWidth="1"/>
    <col min="5" max="5" width="21.33203125" style="92" customWidth="1"/>
    <col min="6" max="6" width="26.109375" style="92" customWidth="1"/>
    <col min="7" max="7" width="18.88671875" style="92" customWidth="1"/>
    <col min="8" max="16384" width="9.109375" style="92"/>
  </cols>
  <sheetData>
    <row r="1" spans="2:7" x14ac:dyDescent="0.35">
      <c r="G1" s="40" t="s">
        <v>29</v>
      </c>
    </row>
    <row r="2" spans="2:7" ht="23.25" customHeight="1" x14ac:dyDescent="0.35">
      <c r="B2" s="31" t="s">
        <v>63</v>
      </c>
      <c r="C2" s="230"/>
      <c r="D2" s="230"/>
      <c r="E2" s="93"/>
      <c r="G2" s="41" t="s">
        <v>28</v>
      </c>
    </row>
    <row r="3" spans="2:7" x14ac:dyDescent="0.35">
      <c r="G3" s="55" t="s">
        <v>30</v>
      </c>
    </row>
    <row r="8" spans="2:7" ht="18" customHeight="1" x14ac:dyDescent="0.35"/>
    <row r="9" spans="2:7" ht="15.6" thickBot="1" x14ac:dyDescent="0.4">
      <c r="B9" s="184" t="s">
        <v>81</v>
      </c>
      <c r="C9" s="184" t="s">
        <v>91</v>
      </c>
    </row>
    <row r="10" spans="2:7" ht="15.6" thickTop="1" x14ac:dyDescent="0.35">
      <c r="B10" s="178"/>
      <c r="C10" s="179"/>
    </row>
    <row r="11" spans="2:7" ht="15" x14ac:dyDescent="0.35">
      <c r="B11" s="180"/>
      <c r="C11" s="179"/>
    </row>
    <row r="12" spans="2:7" ht="15" x14ac:dyDescent="0.35">
      <c r="B12" s="180"/>
      <c r="C12" s="179"/>
    </row>
    <row r="13" spans="2:7" ht="15" x14ac:dyDescent="0.35">
      <c r="B13" s="180"/>
      <c r="C13" s="181"/>
    </row>
    <row r="14" spans="2:7" ht="15" x14ac:dyDescent="0.35">
      <c r="B14" s="180"/>
      <c r="C14" s="181"/>
    </row>
    <row r="15" spans="2:7" ht="15" x14ac:dyDescent="0.35">
      <c r="B15" s="180"/>
      <c r="C15" s="181"/>
    </row>
    <row r="16" spans="2:7" ht="15" x14ac:dyDescent="0.35">
      <c r="B16" s="180"/>
      <c r="C16" s="181"/>
    </row>
    <row r="17" spans="2:6" ht="15" x14ac:dyDescent="0.35">
      <c r="B17" s="180"/>
      <c r="C17" s="181"/>
    </row>
    <row r="18" spans="2:6" ht="15" x14ac:dyDescent="0.35">
      <c r="B18" s="180"/>
      <c r="C18" s="181"/>
    </row>
    <row r="19" spans="2:6" ht="15" x14ac:dyDescent="0.35">
      <c r="B19" s="182"/>
      <c r="C19" s="183"/>
    </row>
    <row r="22" spans="2:6" ht="15" x14ac:dyDescent="0.35">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3" spans="2:6" x14ac:dyDescent="0.35">
      <c r="B23" s="242" t="s">
        <v>187</v>
      </c>
      <c r="C23" s="242"/>
      <c r="D23" s="242"/>
    </row>
    <row r="24" spans="2:6" ht="24.75" customHeight="1" x14ac:dyDescent="0.35">
      <c r="B24" s="231"/>
      <c r="C24" s="232"/>
      <c r="D24" s="232"/>
      <c r="E24" s="232"/>
      <c r="F24" s="215"/>
    </row>
    <row r="38" spans="10:10" x14ac:dyDescent="0.35">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defaultColWidth="9.109375" defaultRowHeight="14.4" x14ac:dyDescent="0.3"/>
  <cols>
    <col min="1" max="1" width="2.6640625" style="5" customWidth="1"/>
    <col min="2" max="2" width="45.33203125" customWidth="1"/>
    <col min="3" max="4" width="17.88671875" customWidth="1"/>
    <col min="5" max="18" width="18.109375" customWidth="1"/>
    <col min="19" max="23" width="17.33203125" bestFit="1" customWidth="1"/>
  </cols>
  <sheetData>
    <row r="2" spans="2:25" ht="21.75" customHeight="1" thickBot="1" x14ac:dyDescent="0.5">
      <c r="B2" s="42" t="s">
        <v>33</v>
      </c>
      <c r="C2" s="3"/>
      <c r="D2" s="233" t="s">
        <v>35</v>
      </c>
      <c r="E2" s="233"/>
      <c r="F2" s="233"/>
      <c r="G2" s="233"/>
      <c r="H2" s="233"/>
    </row>
    <row r="3" spans="2:25" ht="15" thickTop="1" x14ac:dyDescent="0.3"/>
    <row r="4" spans="2:25" ht="15.6" thickBot="1" x14ac:dyDescent="0.4">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6.2" thickTop="1" thickBot="1" x14ac:dyDescent="0.4">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5.6" thickTop="1" x14ac:dyDescent="0.35">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ht="15" x14ac:dyDescent="0.35">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ht="15" x14ac:dyDescent="0.35">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ht="15" x14ac:dyDescent="0.35">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ht="15" x14ac:dyDescent="0.35">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ht="15" x14ac:dyDescent="0.35">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ht="15" x14ac:dyDescent="0.35">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ht="15" x14ac:dyDescent="0.35">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ht="15" x14ac:dyDescent="0.35">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5.6" thickBot="1" x14ac:dyDescent="0.4">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6.2" thickTop="1" thickBot="1" x14ac:dyDescent="0.4">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5.6" thickTop="1" x14ac:dyDescent="0.35">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3">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3">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5.6" thickBot="1" x14ac:dyDescent="0.4">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6.2" thickTop="1" thickBot="1" x14ac:dyDescent="0.4">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5.6" thickTop="1" x14ac:dyDescent="0.35">
      <c r="A22" s="119">
        <f>IF(Projectinformatie!$B$24="",1,IFERROR(HLOOKUP(VLOOKUP(Projectinformatie!$B$24,Keuzeopties[#All],3,FALSE),Keuze_Kostensoort[#All],2,FALSE),0))</f>
        <v>1</v>
      </c>
      <c r="B22" s="139" t="s">
        <v>136</v>
      </c>
      <c r="C22" s="140" t="s">
        <v>167</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ht="15" x14ac:dyDescent="0.35">
      <c r="A23" s="119">
        <f>IF(Projectinformatie!$B$24="",1,IFERROR(HLOOKUP(VLOOKUP(Projectinformatie!$B$24,Keuzeopties[#All],3,FALSE),Keuze_Kostensoort[#All],3,FALSE),0))</f>
        <v>1</v>
      </c>
      <c r="B23" s="142" t="s">
        <v>137</v>
      </c>
      <c r="C23" s="140">
        <f t="shared" ref="C23:C31" si="4">IF($A23=0,"",SUM(D23:W23))</f>
        <v>0</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ht="15" x14ac:dyDescent="0.35">
      <c r="A24" s="119">
        <f>IF(Projectinformatie!$B$24="",1,IFERROR(HLOOKUP(VLOOKUP(Projectinformatie!$B$24,Keuzeopties[#All],3,FALSE),Keuze_Kostensoort[#All],4,FALSE),0))</f>
        <v>1</v>
      </c>
      <c r="B24" s="142" t="s">
        <v>138</v>
      </c>
      <c r="C24" s="140">
        <f t="shared" si="4"/>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ht="15" x14ac:dyDescent="0.35">
      <c r="A25" s="119">
        <f>IF(Projectinformatie!$B$24="",1,IFERROR(HLOOKUP(VLOOKUP(Projectinformatie!$B$24,Keuzeopties[#All],3,FALSE),Keuze_Kostensoort[#All],5,FALSE),0))</f>
        <v>1</v>
      </c>
      <c r="B25" s="142" t="s">
        <v>139</v>
      </c>
      <c r="C25" s="140">
        <f t="shared" si="4"/>
        <v>0</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ht="15" x14ac:dyDescent="0.35">
      <c r="A26" s="119">
        <f>IF(Projectinformatie!$B$24="",1,IFERROR(HLOOKUP(VLOOKUP(Projectinformatie!$B$24,Keuzeopties[#All],3,FALSE),Keuze_Kostensoort[#All],6,FALSE),0))</f>
        <v>1</v>
      </c>
      <c r="B26" s="142" t="s">
        <v>140</v>
      </c>
      <c r="C26" s="140">
        <f t="shared" si="4"/>
        <v>0</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ht="15" x14ac:dyDescent="0.35">
      <c r="A27" s="119">
        <f>IF(Projectinformatie!$B$24="",1,IF(SUM(D19:W19)&gt;0,1,0))</f>
        <v>1</v>
      </c>
      <c r="B27" s="142" t="s">
        <v>24</v>
      </c>
      <c r="C27" s="140">
        <f t="shared" si="4"/>
        <v>0</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ht="15" x14ac:dyDescent="0.35">
      <c r="A28" s="119">
        <f>IF(Projectinformatie!$B$24="",1,IFERROR(HLOOKUP(VLOOKUP(Projectinformatie!$B$24,Keuzeopties[#All],3,FALSE),Keuze_Kostensoort[#All],8,FALSE),0))</f>
        <v>1</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ht="15" x14ac:dyDescent="0.35">
      <c r="A29" s="119">
        <f>IF(Projectinformatie!$B$24="",1,IFERROR(HLOOKUP(VLOOKUP(Projectinformatie!$B$24,Keuzeopties[#All],3,FALSE),Keuze_Kostensoort[#All],9,FALSE),0))</f>
        <v>1</v>
      </c>
      <c r="B29" s="142" t="s">
        <v>22</v>
      </c>
      <c r="C29" s="140">
        <f t="shared" si="4"/>
        <v>0</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ht="15" x14ac:dyDescent="0.35">
      <c r="A30" s="119">
        <f>IF(Projectinformatie!$B$24="",1,IFERROR(HLOOKUP(VLOOKUP(Projectinformatie!$B$24,Keuzeopties[#All],3,FALSE),Keuze_Kostensoort[#All],10,FALSE),0))</f>
        <v>1</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5.6" thickBot="1" x14ac:dyDescent="0.4">
      <c r="A31" s="119">
        <f>IF(Projectinformatie!$B$24="",1,IFERROR(HLOOKUP(VLOOKUP(Projectinformatie!$B$24,Keuzeopties[#All],3,FALSE),Keuze_Kostensoort[#All],11,FALSE),0))</f>
        <v>1</v>
      </c>
      <c r="B31" s="143" t="s">
        <v>142</v>
      </c>
      <c r="C31" s="144">
        <f t="shared" si="4"/>
        <v>0</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4">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5.6" thickTop="1" x14ac:dyDescent="0.35">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ht="15" x14ac:dyDescent="0.35">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3">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5.6" thickBot="1" x14ac:dyDescent="0.4">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3">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3">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3">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3">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3">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3">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3">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3">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3">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3">
      <c r="A47" s="94"/>
    </row>
    <row r="48" spans="1:25" s="95" customFormat="1" x14ac:dyDescent="0.3">
      <c r="A48" s="94"/>
    </row>
    <row r="49" spans="1:1" s="95" customFormat="1" x14ac:dyDescent="0.3">
      <c r="A49" s="94"/>
    </row>
    <row r="50" spans="1:1" s="95" customFormat="1" x14ac:dyDescent="0.3">
      <c r="A50" s="94"/>
    </row>
    <row r="51" spans="1:1" s="95" customFormat="1" x14ac:dyDescent="0.3">
      <c r="A51" s="94"/>
    </row>
    <row r="52" spans="1:1" s="95" customFormat="1" x14ac:dyDescent="0.3">
      <c r="A52" s="94"/>
    </row>
    <row r="53" spans="1:1" s="95" customFormat="1" x14ac:dyDescent="0.3">
      <c r="A53" s="94"/>
    </row>
    <row r="54" spans="1:1" s="95" customFormat="1" x14ac:dyDescent="0.3">
      <c r="A54" s="94"/>
    </row>
    <row r="55" spans="1:1" s="95" customFormat="1" x14ac:dyDescent="0.3">
      <c r="A55" s="94"/>
    </row>
    <row r="56" spans="1:1" s="95" customFormat="1" x14ac:dyDescent="0.3">
      <c r="A56" s="94"/>
    </row>
    <row r="57" spans="1:1" s="95" customFormat="1" x14ac:dyDescent="0.3">
      <c r="A57" s="94"/>
    </row>
    <row r="58" spans="1:1" s="95" customFormat="1" x14ac:dyDescent="0.3">
      <c r="A58" s="94"/>
    </row>
    <row r="59" spans="1:1" s="95" customFormat="1" x14ac:dyDescent="0.3">
      <c r="A59" s="94"/>
    </row>
    <row r="60" spans="1:1" s="95" customFormat="1" x14ac:dyDescent="0.3">
      <c r="A60" s="94"/>
    </row>
    <row r="61" spans="1:1" s="95" customFormat="1" x14ac:dyDescent="0.3">
      <c r="A61" s="94"/>
    </row>
    <row r="62" spans="1:1" s="95" customFormat="1" x14ac:dyDescent="0.3">
      <c r="A62" s="94"/>
    </row>
    <row r="63" spans="1:1" s="95" customFormat="1" x14ac:dyDescent="0.3">
      <c r="A63" s="94"/>
    </row>
    <row r="64" spans="1:1" s="95" customFormat="1" x14ac:dyDescent="0.3">
      <c r="A64" s="94"/>
    </row>
    <row r="65" spans="1:1" s="95" customFormat="1" x14ac:dyDescent="0.3">
      <c r="A65" s="94"/>
    </row>
    <row r="66" spans="1:1" s="95" customFormat="1" x14ac:dyDescent="0.3">
      <c r="A66" s="94"/>
    </row>
    <row r="67" spans="1:1" s="95" customFormat="1" x14ac:dyDescent="0.3">
      <c r="A67" s="94"/>
    </row>
    <row r="68" spans="1:1" s="95" customFormat="1" x14ac:dyDescent="0.3">
      <c r="A68" s="94"/>
    </row>
    <row r="69" spans="1:1" s="95" customFormat="1" x14ac:dyDescent="0.3">
      <c r="A69" s="94"/>
    </row>
    <row r="70" spans="1:1" s="95" customFormat="1" x14ac:dyDescent="0.3">
      <c r="A70" s="94"/>
    </row>
    <row r="71" spans="1:1" s="95" customFormat="1" x14ac:dyDescent="0.3">
      <c r="A71" s="94"/>
    </row>
    <row r="72" spans="1:1" s="95" customFormat="1" x14ac:dyDescent="0.3">
      <c r="A72" s="94"/>
    </row>
    <row r="73" spans="1:1" s="95" customFormat="1" x14ac:dyDescent="0.3">
      <c r="A73" s="94"/>
    </row>
    <row r="74" spans="1:1" s="95" customFormat="1" x14ac:dyDescent="0.3">
      <c r="A74" s="94"/>
    </row>
    <row r="75" spans="1:1" s="95" customFormat="1" x14ac:dyDescent="0.3">
      <c r="A75" s="94"/>
    </row>
    <row r="76" spans="1:1" s="95" customFormat="1" x14ac:dyDescent="0.3">
      <c r="A76" s="94"/>
    </row>
    <row r="77" spans="1:1" s="95" customFormat="1" x14ac:dyDescent="0.3">
      <c r="A77" s="94"/>
    </row>
    <row r="78" spans="1:1" s="95" customFormat="1" x14ac:dyDescent="0.3">
      <c r="A78" s="94"/>
    </row>
    <row r="79" spans="1:1" s="95" customFormat="1" x14ac:dyDescent="0.3">
      <c r="A79" s="94"/>
    </row>
    <row r="80" spans="1:1" s="95" customFormat="1" x14ac:dyDescent="0.3">
      <c r="A80" s="94"/>
    </row>
    <row r="81" spans="1:1" s="95" customFormat="1" x14ac:dyDescent="0.3">
      <c r="A81" s="94"/>
    </row>
    <row r="82" spans="1:1" s="95" customFormat="1" x14ac:dyDescent="0.3">
      <c r="A82" s="94"/>
    </row>
    <row r="83" spans="1:1" s="95" customFormat="1" x14ac:dyDescent="0.3">
      <c r="A83" s="94"/>
    </row>
    <row r="84" spans="1:1" s="95" customFormat="1" x14ac:dyDescent="0.3">
      <c r="A84" s="94"/>
    </row>
    <row r="85" spans="1:1" s="95" customFormat="1" x14ac:dyDescent="0.3">
      <c r="A85" s="94"/>
    </row>
    <row r="86" spans="1:1" s="95" customFormat="1" x14ac:dyDescent="0.3">
      <c r="A86" s="94"/>
    </row>
    <row r="87" spans="1:1" s="95" customFormat="1" x14ac:dyDescent="0.3">
      <c r="A87" s="94"/>
    </row>
    <row r="88" spans="1:1" s="95" customFormat="1" x14ac:dyDescent="0.3">
      <c r="A88" s="94"/>
    </row>
    <row r="89" spans="1:1" s="95" customFormat="1" x14ac:dyDescent="0.3">
      <c r="A89" s="94"/>
    </row>
    <row r="90" spans="1:1" s="95" customFormat="1" x14ac:dyDescent="0.3">
      <c r="A90" s="94"/>
    </row>
    <row r="91" spans="1:1" s="95" customFormat="1" x14ac:dyDescent="0.3">
      <c r="A91" s="94"/>
    </row>
    <row r="92" spans="1:1" s="95" customFormat="1" x14ac:dyDescent="0.3">
      <c r="A92" s="94"/>
    </row>
    <row r="93" spans="1:1" s="95" customFormat="1" x14ac:dyDescent="0.3">
      <c r="A93" s="94"/>
    </row>
    <row r="94" spans="1:1" s="95" customFormat="1" x14ac:dyDescent="0.3">
      <c r="A94" s="94"/>
    </row>
    <row r="95" spans="1:1" s="95" customFormat="1" x14ac:dyDescent="0.3">
      <c r="A95" s="94"/>
    </row>
    <row r="96" spans="1:1" s="95" customFormat="1" x14ac:dyDescent="0.3">
      <c r="A96" s="94"/>
    </row>
    <row r="97" spans="1:1" s="95" customFormat="1" x14ac:dyDescent="0.3">
      <c r="A97" s="94"/>
    </row>
    <row r="98" spans="1:1" s="95" customFormat="1" x14ac:dyDescent="0.3">
      <c r="A98" s="94"/>
    </row>
    <row r="99" spans="1:1" s="95" customFormat="1" x14ac:dyDescent="0.3">
      <c r="A99" s="94"/>
    </row>
    <row r="100" spans="1:1" s="95" customFormat="1" x14ac:dyDescent="0.3">
      <c r="A100" s="94"/>
    </row>
    <row r="101" spans="1:1" s="95" customFormat="1" x14ac:dyDescent="0.3">
      <c r="A101" s="94"/>
    </row>
    <row r="102" spans="1:1" s="95" customFormat="1" x14ac:dyDescent="0.3">
      <c r="A102" s="94"/>
    </row>
    <row r="103" spans="1:1" s="95" customFormat="1" x14ac:dyDescent="0.3">
      <c r="A103" s="94"/>
    </row>
    <row r="104" spans="1:1" s="95" customFormat="1" x14ac:dyDescent="0.3">
      <c r="A104" s="94"/>
    </row>
    <row r="105" spans="1:1" s="95" customFormat="1" x14ac:dyDescent="0.3">
      <c r="A105" s="94"/>
    </row>
    <row r="106" spans="1:1" s="95" customFormat="1" x14ac:dyDescent="0.3">
      <c r="A106" s="94"/>
    </row>
    <row r="107" spans="1:1" s="95" customFormat="1" x14ac:dyDescent="0.3">
      <c r="A107" s="94"/>
    </row>
    <row r="108" spans="1:1" s="95" customFormat="1" x14ac:dyDescent="0.3">
      <c r="A108" s="94"/>
    </row>
    <row r="109" spans="1:1" s="95" customFormat="1" x14ac:dyDescent="0.3">
      <c r="A109" s="94"/>
    </row>
    <row r="110" spans="1:1" s="95" customFormat="1" x14ac:dyDescent="0.3">
      <c r="A110" s="94"/>
    </row>
    <row r="111" spans="1:1" s="95" customFormat="1" x14ac:dyDescent="0.3">
      <c r="A111" s="94"/>
    </row>
    <row r="112" spans="1:1" s="95" customFormat="1" x14ac:dyDescent="0.3">
      <c r="A112" s="94"/>
    </row>
    <row r="113" spans="1:1" s="95" customFormat="1" x14ac:dyDescent="0.3">
      <c r="A113" s="94"/>
    </row>
    <row r="114" spans="1:1" s="95" customFormat="1" x14ac:dyDescent="0.3">
      <c r="A114" s="94"/>
    </row>
    <row r="115" spans="1:1" s="95" customFormat="1" x14ac:dyDescent="0.3">
      <c r="A115" s="94"/>
    </row>
    <row r="116" spans="1:1" s="95" customFormat="1" x14ac:dyDescent="0.3">
      <c r="A116" s="94"/>
    </row>
    <row r="117" spans="1:1" s="95" customFormat="1" x14ac:dyDescent="0.3">
      <c r="A117" s="94"/>
    </row>
    <row r="118" spans="1:1" s="95" customFormat="1" x14ac:dyDescent="0.3">
      <c r="A118" s="94"/>
    </row>
    <row r="119" spans="1:1" s="95" customFormat="1" x14ac:dyDescent="0.3">
      <c r="A119" s="94"/>
    </row>
    <row r="120" spans="1:1" s="95" customFormat="1" x14ac:dyDescent="0.3">
      <c r="A120" s="94"/>
    </row>
    <row r="121" spans="1:1" s="95" customFormat="1" x14ac:dyDescent="0.3">
      <c r="A121" s="94"/>
    </row>
    <row r="122" spans="1:1" s="95" customFormat="1" x14ac:dyDescent="0.3">
      <c r="A122" s="94"/>
    </row>
    <row r="123" spans="1:1" s="95" customFormat="1" x14ac:dyDescent="0.3">
      <c r="A123" s="94"/>
    </row>
    <row r="124" spans="1:1" s="95" customFormat="1" x14ac:dyDescent="0.3">
      <c r="A124" s="94"/>
    </row>
    <row r="125" spans="1:1" s="95" customFormat="1" x14ac:dyDescent="0.3">
      <c r="A125" s="94"/>
    </row>
    <row r="126" spans="1:1" s="95" customFormat="1" x14ac:dyDescent="0.3">
      <c r="A126" s="94"/>
    </row>
    <row r="127" spans="1:1" s="95" customFormat="1" x14ac:dyDescent="0.3">
      <c r="A127" s="94"/>
    </row>
    <row r="128" spans="1:1" s="95" customFormat="1" x14ac:dyDescent="0.3">
      <c r="A128" s="94"/>
    </row>
    <row r="129" spans="1:1" s="95" customFormat="1" x14ac:dyDescent="0.3">
      <c r="A129" s="94"/>
    </row>
    <row r="130" spans="1:1" s="95" customFormat="1" x14ac:dyDescent="0.3">
      <c r="A130" s="94"/>
    </row>
    <row r="131" spans="1:1" s="95" customFormat="1" x14ac:dyDescent="0.3">
      <c r="A131" s="94"/>
    </row>
    <row r="132" spans="1:1" s="95" customFormat="1" x14ac:dyDescent="0.3">
      <c r="A132" s="94"/>
    </row>
    <row r="133" spans="1:1" s="95" customFormat="1" x14ac:dyDescent="0.3">
      <c r="A133" s="94"/>
    </row>
    <row r="134" spans="1:1" s="95" customFormat="1" x14ac:dyDescent="0.3">
      <c r="A134" s="94"/>
    </row>
    <row r="135" spans="1:1" s="95" customFormat="1" x14ac:dyDescent="0.3">
      <c r="A135" s="94"/>
    </row>
    <row r="136" spans="1:1" s="95" customFormat="1" x14ac:dyDescent="0.3">
      <c r="A136" s="94"/>
    </row>
    <row r="137" spans="1:1" s="95" customFormat="1" x14ac:dyDescent="0.3">
      <c r="A137" s="94"/>
    </row>
    <row r="138" spans="1:1" s="95" customFormat="1" x14ac:dyDescent="0.3">
      <c r="A138" s="94"/>
    </row>
    <row r="139" spans="1:1" s="95" customFormat="1" x14ac:dyDescent="0.3">
      <c r="A139" s="94"/>
    </row>
    <row r="140" spans="1:1" s="95" customFormat="1" x14ac:dyDescent="0.3">
      <c r="A140" s="94"/>
    </row>
    <row r="141" spans="1:1" s="95" customFormat="1" x14ac:dyDescent="0.3">
      <c r="A141" s="94"/>
    </row>
    <row r="142" spans="1:1" s="95" customFormat="1" x14ac:dyDescent="0.3">
      <c r="A142" s="94"/>
    </row>
    <row r="143" spans="1:1" s="95" customFormat="1" x14ac:dyDescent="0.3">
      <c r="A143" s="94"/>
    </row>
    <row r="144" spans="1:1" s="95" customFormat="1" x14ac:dyDescent="0.3">
      <c r="A144" s="94"/>
    </row>
    <row r="145" spans="1:1" s="95" customFormat="1" x14ac:dyDescent="0.3">
      <c r="A145" s="94"/>
    </row>
    <row r="146" spans="1:1" s="95" customFormat="1" x14ac:dyDescent="0.3">
      <c r="A146" s="94"/>
    </row>
    <row r="147" spans="1:1" s="95" customFormat="1" x14ac:dyDescent="0.3">
      <c r="A147" s="94"/>
    </row>
    <row r="148" spans="1:1" s="95" customFormat="1" x14ac:dyDescent="0.3">
      <c r="A148" s="94"/>
    </row>
    <row r="149" spans="1:1" s="95" customFormat="1" x14ac:dyDescent="0.3">
      <c r="A149" s="94"/>
    </row>
    <row r="150" spans="1:1" s="95" customFormat="1" x14ac:dyDescent="0.3">
      <c r="A150" s="94"/>
    </row>
    <row r="151" spans="1:1" s="95" customFormat="1" x14ac:dyDescent="0.3">
      <c r="A151" s="94"/>
    </row>
    <row r="152" spans="1:1" s="95" customFormat="1" x14ac:dyDescent="0.3">
      <c r="A152" s="94"/>
    </row>
    <row r="153" spans="1:1" s="95" customFormat="1" x14ac:dyDescent="0.3">
      <c r="A153" s="94"/>
    </row>
    <row r="154" spans="1:1" s="95" customFormat="1" x14ac:dyDescent="0.3">
      <c r="A154" s="94"/>
    </row>
    <row r="155" spans="1:1" s="95" customFormat="1" x14ac:dyDescent="0.3">
      <c r="A155" s="94"/>
    </row>
    <row r="156" spans="1:1" s="95" customFormat="1" x14ac:dyDescent="0.3">
      <c r="A156" s="94"/>
    </row>
    <row r="157" spans="1:1" s="95" customFormat="1" x14ac:dyDescent="0.3">
      <c r="A157" s="94"/>
    </row>
    <row r="158" spans="1:1" s="95" customFormat="1" x14ac:dyDescent="0.3">
      <c r="A158" s="94"/>
    </row>
    <row r="159" spans="1:1" s="95" customFormat="1" x14ac:dyDescent="0.3">
      <c r="A159" s="94"/>
    </row>
    <row r="160" spans="1:1" s="95" customFormat="1" x14ac:dyDescent="0.3">
      <c r="A160" s="94"/>
    </row>
    <row r="161" spans="1:1" s="95" customFormat="1" x14ac:dyDescent="0.3">
      <c r="A161" s="94"/>
    </row>
    <row r="162" spans="1:1" s="95" customFormat="1" x14ac:dyDescent="0.3">
      <c r="A162" s="94"/>
    </row>
    <row r="163" spans="1:1" s="95" customFormat="1" x14ac:dyDescent="0.3">
      <c r="A163" s="94"/>
    </row>
    <row r="164" spans="1:1" s="95" customFormat="1" x14ac:dyDescent="0.3">
      <c r="A164" s="94"/>
    </row>
    <row r="165" spans="1:1" s="95" customFormat="1" x14ac:dyDescent="0.3">
      <c r="A165" s="94"/>
    </row>
    <row r="166" spans="1:1" s="95" customFormat="1" x14ac:dyDescent="0.3">
      <c r="A166" s="94"/>
    </row>
    <row r="167" spans="1:1" s="95" customFormat="1" x14ac:dyDescent="0.3">
      <c r="A167" s="94"/>
    </row>
    <row r="168" spans="1:1" s="95" customFormat="1" x14ac:dyDescent="0.3">
      <c r="A168" s="94"/>
    </row>
    <row r="169" spans="1:1" s="95" customFormat="1" x14ac:dyDescent="0.3">
      <c r="A169" s="94"/>
    </row>
    <row r="170" spans="1:1" s="95" customFormat="1" x14ac:dyDescent="0.3">
      <c r="A170" s="94"/>
    </row>
    <row r="171" spans="1:1" s="95" customFormat="1" x14ac:dyDescent="0.3">
      <c r="A171" s="94"/>
    </row>
    <row r="172" spans="1:1" s="95" customFormat="1" x14ac:dyDescent="0.3">
      <c r="A172" s="94"/>
    </row>
    <row r="173" spans="1:1" s="95" customFormat="1" x14ac:dyDescent="0.3">
      <c r="A173" s="94"/>
    </row>
    <row r="174" spans="1:1" s="95" customFormat="1" x14ac:dyDescent="0.3">
      <c r="A174" s="94"/>
    </row>
    <row r="175" spans="1:1" s="95" customFormat="1" x14ac:dyDescent="0.3">
      <c r="A175" s="94"/>
    </row>
    <row r="176" spans="1:1" s="95" customFormat="1" x14ac:dyDescent="0.3">
      <c r="A176" s="94"/>
    </row>
    <row r="177" spans="1:1" s="95" customFormat="1" x14ac:dyDescent="0.3">
      <c r="A177" s="94"/>
    </row>
    <row r="178" spans="1:1" s="95" customFormat="1" x14ac:dyDescent="0.3">
      <c r="A178" s="94"/>
    </row>
    <row r="179" spans="1:1" s="95" customFormat="1" x14ac:dyDescent="0.3">
      <c r="A179" s="94"/>
    </row>
    <row r="180" spans="1:1" s="95" customFormat="1" x14ac:dyDescent="0.3">
      <c r="A180" s="94"/>
    </row>
    <row r="181" spans="1:1" s="95" customFormat="1" x14ac:dyDescent="0.3">
      <c r="A181" s="94"/>
    </row>
    <row r="182" spans="1:1" s="95" customFormat="1" x14ac:dyDescent="0.3">
      <c r="A182" s="94"/>
    </row>
    <row r="183" spans="1:1" s="95" customFormat="1" x14ac:dyDescent="0.3">
      <c r="A183" s="94"/>
    </row>
    <row r="184" spans="1:1" s="95" customFormat="1" x14ac:dyDescent="0.3">
      <c r="A184" s="94"/>
    </row>
    <row r="185" spans="1:1" s="95" customFormat="1" x14ac:dyDescent="0.3">
      <c r="A185" s="94"/>
    </row>
    <row r="186" spans="1:1" s="95" customFormat="1" x14ac:dyDescent="0.3">
      <c r="A186" s="94"/>
    </row>
    <row r="187" spans="1:1" s="95" customFormat="1" x14ac:dyDescent="0.3">
      <c r="A187" s="94"/>
    </row>
    <row r="188" spans="1:1" s="95" customFormat="1" x14ac:dyDescent="0.3">
      <c r="A188" s="94"/>
    </row>
    <row r="189" spans="1:1" s="95" customFormat="1" x14ac:dyDescent="0.3">
      <c r="A189" s="94"/>
    </row>
    <row r="190" spans="1:1" s="95" customFormat="1" x14ac:dyDescent="0.3">
      <c r="A190" s="94"/>
    </row>
    <row r="191" spans="1:1" s="95" customFormat="1" x14ac:dyDescent="0.3">
      <c r="A191" s="94"/>
    </row>
    <row r="192" spans="1:1" s="95" customFormat="1" x14ac:dyDescent="0.3">
      <c r="A192" s="94"/>
    </row>
    <row r="193" spans="1:1" s="95" customFormat="1" x14ac:dyDescent="0.3">
      <c r="A193" s="94"/>
    </row>
    <row r="194" spans="1:1" s="95" customFormat="1" x14ac:dyDescent="0.3">
      <c r="A194" s="94"/>
    </row>
    <row r="195" spans="1:1" s="95" customFormat="1" x14ac:dyDescent="0.3">
      <c r="A195" s="94"/>
    </row>
    <row r="196" spans="1:1" s="95" customFormat="1" x14ac:dyDescent="0.3">
      <c r="A196" s="94"/>
    </row>
    <row r="197" spans="1:1" s="95" customFormat="1" x14ac:dyDescent="0.3">
      <c r="A197" s="94"/>
    </row>
    <row r="198" spans="1:1" s="95" customFormat="1" x14ac:dyDescent="0.3">
      <c r="A198" s="94"/>
    </row>
    <row r="199" spans="1:1" s="95" customFormat="1" x14ac:dyDescent="0.3">
      <c r="A199" s="94"/>
    </row>
    <row r="200" spans="1:1" s="95" customFormat="1" x14ac:dyDescent="0.3">
      <c r="A200" s="94"/>
    </row>
    <row r="201" spans="1:1" s="95" customFormat="1" x14ac:dyDescent="0.3">
      <c r="A201" s="94"/>
    </row>
    <row r="202" spans="1:1" s="95" customFormat="1" x14ac:dyDescent="0.3">
      <c r="A202" s="94"/>
    </row>
    <row r="203" spans="1:1" s="95" customFormat="1" x14ac:dyDescent="0.3">
      <c r="A203" s="94"/>
    </row>
    <row r="204" spans="1:1" s="95" customFormat="1" x14ac:dyDescent="0.3">
      <c r="A204" s="94"/>
    </row>
    <row r="205" spans="1:1" s="95" customFormat="1" x14ac:dyDescent="0.3">
      <c r="A205" s="94"/>
    </row>
    <row r="206" spans="1:1" s="95" customFormat="1" x14ac:dyDescent="0.3">
      <c r="A206" s="94"/>
    </row>
    <row r="207" spans="1:1" s="95" customFormat="1" x14ac:dyDescent="0.3">
      <c r="A207" s="94"/>
    </row>
    <row r="208" spans="1:1" s="95" customFormat="1" x14ac:dyDescent="0.3">
      <c r="A208" s="94"/>
    </row>
    <row r="209" spans="1:1" s="95" customFormat="1" x14ac:dyDescent="0.3">
      <c r="A209" s="94"/>
    </row>
    <row r="210" spans="1:1" s="95" customFormat="1" x14ac:dyDescent="0.3">
      <c r="A210" s="94"/>
    </row>
    <row r="211" spans="1:1" s="95" customFormat="1" x14ac:dyDescent="0.3">
      <c r="A211" s="94"/>
    </row>
    <row r="212" spans="1:1" s="95" customFormat="1" x14ac:dyDescent="0.3">
      <c r="A212" s="94"/>
    </row>
    <row r="213" spans="1:1" s="95" customFormat="1" x14ac:dyDescent="0.3">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defaultColWidth="9.109375" defaultRowHeight="14.4" x14ac:dyDescent="0.3"/>
  <cols>
    <col min="1" max="1" width="2.44140625" customWidth="1"/>
    <col min="2" max="2" width="43.109375" customWidth="1"/>
    <col min="3" max="3" width="18.88671875" customWidth="1"/>
    <col min="4" max="4" width="17.88671875" customWidth="1"/>
    <col min="5" max="18" width="18.109375" customWidth="1"/>
    <col min="19" max="23" width="17.33203125" bestFit="1" customWidth="1"/>
  </cols>
  <sheetData>
    <row r="2" spans="2:23" ht="22.8" thickBot="1" x14ac:dyDescent="0.5">
      <c r="B2" s="42" t="s">
        <v>42</v>
      </c>
      <c r="C2" s="3"/>
      <c r="D2" s="233" t="s">
        <v>35</v>
      </c>
      <c r="E2" s="233"/>
      <c r="F2" s="233"/>
      <c r="G2" s="233"/>
      <c r="H2" s="233"/>
    </row>
    <row r="3" spans="2:23" ht="15" thickTop="1" x14ac:dyDescent="0.3"/>
    <row r="4" spans="2:23" ht="15.6" thickBot="1" x14ac:dyDescent="0.4">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6.2" thickTop="1" thickBot="1" x14ac:dyDescent="0.4">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5.6" thickTop="1" x14ac:dyDescent="0.35">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ht="15" x14ac:dyDescent="0.35">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ht="15" x14ac:dyDescent="0.35">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ht="15" x14ac:dyDescent="0.35">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ht="15" x14ac:dyDescent="0.35">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5.6" thickBot="1" x14ac:dyDescent="0.4">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6.2" thickTop="1" thickBot="1" x14ac:dyDescent="0.4">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6.2" thickTop="1" thickBot="1" x14ac:dyDescent="0.4">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6.2" thickTop="1" thickBot="1" x14ac:dyDescent="0.4">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5.6" thickTop="1" x14ac:dyDescent="0.35">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3"/>
    <row r="17" spans="2:4" s="95" customFormat="1" ht="15" x14ac:dyDescent="0.35">
      <c r="B17" s="96"/>
      <c r="C17" s="96"/>
      <c r="D17" s="97"/>
    </row>
    <row r="18" spans="2:4" s="95" customFormat="1" x14ac:dyDescent="0.3"/>
    <row r="19" spans="2:4" s="95" customFormat="1" x14ac:dyDescent="0.3"/>
    <row r="20" spans="2:4" s="95" customFormat="1" x14ac:dyDescent="0.3"/>
    <row r="21" spans="2:4" s="95" customFormat="1" x14ac:dyDescent="0.3"/>
    <row r="22" spans="2:4" s="95" customFormat="1" x14ac:dyDescent="0.3"/>
    <row r="23" spans="2:4" s="95" customFormat="1" x14ac:dyDescent="0.3"/>
    <row r="24" spans="2:4" s="95" customFormat="1" x14ac:dyDescent="0.3"/>
    <row r="25" spans="2:4" s="95" customFormat="1" x14ac:dyDescent="0.3"/>
    <row r="26" spans="2:4" s="95" customFormat="1" x14ac:dyDescent="0.3"/>
    <row r="27" spans="2:4" s="95" customFormat="1" x14ac:dyDescent="0.3"/>
    <row r="28" spans="2:4" s="95" customFormat="1" x14ac:dyDescent="0.3"/>
    <row r="29" spans="2:4" s="95" customFormat="1" x14ac:dyDescent="0.3"/>
    <row r="30" spans="2:4" s="95" customFormat="1" x14ac:dyDescent="0.3"/>
    <row r="31" spans="2:4" s="95" customFormat="1" x14ac:dyDescent="0.3"/>
    <row r="32" spans="2:4" s="95" customFormat="1" x14ac:dyDescent="0.3"/>
    <row r="33" s="95" customFormat="1" x14ac:dyDescent="0.3"/>
    <row r="34" s="95" customFormat="1" x14ac:dyDescent="0.3"/>
    <row r="35" s="95" customFormat="1" x14ac:dyDescent="0.3"/>
    <row r="36" s="95" customFormat="1" x14ac:dyDescent="0.3"/>
    <row r="37" s="95" customFormat="1" x14ac:dyDescent="0.3"/>
    <row r="38" s="95" customFormat="1" x14ac:dyDescent="0.3"/>
    <row r="39" s="95" customFormat="1" x14ac:dyDescent="0.3"/>
    <row r="40" s="95" customFormat="1" x14ac:dyDescent="0.3"/>
    <row r="41" s="95" customFormat="1" x14ac:dyDescent="0.3"/>
    <row r="42" s="95" customFormat="1" x14ac:dyDescent="0.3"/>
    <row r="43" s="95" customFormat="1" x14ac:dyDescent="0.3"/>
    <row r="44" s="95" customFormat="1" x14ac:dyDescent="0.3"/>
    <row r="45" s="95" customFormat="1" x14ac:dyDescent="0.3"/>
    <row r="46" s="95" customFormat="1" x14ac:dyDescent="0.3"/>
    <row r="47" s="95" customFormat="1" x14ac:dyDescent="0.3"/>
    <row r="48" s="95" customFormat="1" x14ac:dyDescent="0.3"/>
    <row r="49" s="95" customFormat="1" x14ac:dyDescent="0.3"/>
    <row r="50" s="95" customFormat="1" x14ac:dyDescent="0.3"/>
    <row r="51" s="95" customFormat="1" x14ac:dyDescent="0.3"/>
    <row r="52" s="95" customFormat="1" x14ac:dyDescent="0.3"/>
    <row r="53" s="95" customFormat="1" x14ac:dyDescent="0.3"/>
    <row r="54" s="95" customFormat="1" x14ac:dyDescent="0.3"/>
    <row r="55" s="95" customFormat="1" x14ac:dyDescent="0.3"/>
    <row r="56" s="95" customFormat="1" x14ac:dyDescent="0.3"/>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7" sqref="C7"/>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67</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C2:E2"/>
    <mergeCell ref="B95:G95"/>
    <mergeCell ref="B14:H14"/>
    <mergeCell ref="C29:H29"/>
    <mergeCell ref="C6:D6"/>
    <mergeCell ref="B11:I11"/>
    <mergeCell ref="B31:H31"/>
    <mergeCell ref="B56:G56"/>
    <mergeCell ref="B34:G34"/>
    <mergeCell ref="B112:G112"/>
    <mergeCell ref="B184:I184"/>
    <mergeCell ref="B78:G78"/>
    <mergeCell ref="B207:I207"/>
    <mergeCell ref="B227:I227"/>
    <mergeCell ref="B169:I169"/>
    <mergeCell ref="B224:H224"/>
    <mergeCell ref="B145:I145"/>
    <mergeCell ref="B129:I129"/>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168</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169</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170</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171</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172</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173</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174</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175</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176</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177</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178</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179</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180</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181</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182</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183</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184</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185</v>
      </c>
      <c r="C2" s="237"/>
      <c r="D2" s="237"/>
      <c r="E2" s="237"/>
      <c r="I2" s="41" t="s">
        <v>28</v>
      </c>
    </row>
    <row r="3" spans="1:9" x14ac:dyDescent="0.35">
      <c r="B3" s="22"/>
      <c r="C3" s="23"/>
      <c r="D3" s="23"/>
      <c r="E3" s="1"/>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18" sqref="C18"/>
    </sheetView>
  </sheetViews>
  <sheetFormatPr defaultColWidth="9.109375" defaultRowHeight="15" x14ac:dyDescent="0.35"/>
  <cols>
    <col min="1" max="1" width="2.88671875" style="5" customWidth="1"/>
    <col min="2" max="2" width="29" style="15" customWidth="1"/>
    <col min="3" max="3" width="25.6640625" style="15" customWidth="1"/>
    <col min="4" max="4" width="21.44140625" style="15" customWidth="1"/>
    <col min="5" max="5" width="16" style="15" customWidth="1"/>
    <col min="6" max="6" width="20.109375" style="15" customWidth="1"/>
    <col min="7" max="7" width="19.6640625" style="15" customWidth="1"/>
    <col min="8" max="8" width="21.109375" style="15" customWidth="1"/>
    <col min="9" max="9" width="17" customWidth="1"/>
    <col min="12" max="12" width="12.44140625" bestFit="1" customWidth="1"/>
  </cols>
  <sheetData>
    <row r="1" spans="1:9" x14ac:dyDescent="0.35">
      <c r="D1" s="1"/>
      <c r="I1" s="40" t="s">
        <v>29</v>
      </c>
    </row>
    <row r="2" spans="1:9" ht="18" x14ac:dyDescent="0.35">
      <c r="B2" s="24" t="s">
        <v>186</v>
      </c>
      <c r="C2" s="237"/>
      <c r="D2" s="237"/>
      <c r="E2" s="237"/>
      <c r="I2" s="41" t="s">
        <v>28</v>
      </c>
    </row>
    <row r="3" spans="1:9" x14ac:dyDescent="0.35">
      <c r="B3" s="22"/>
      <c r="C3" s="23"/>
      <c r="D3" s="23"/>
      <c r="I3" s="55" t="s">
        <v>30</v>
      </c>
    </row>
    <row r="4" spans="1:9" x14ac:dyDescent="0.35">
      <c r="B4" s="26" t="s">
        <v>70</v>
      </c>
      <c r="C4" s="70"/>
      <c r="D4"/>
      <c r="H4" s="54"/>
    </row>
    <row r="5" spans="1:9" x14ac:dyDescent="0.35">
      <c r="B5" s="26" t="s">
        <v>87</v>
      </c>
      <c r="C5" s="71"/>
      <c r="D5"/>
      <c r="H5" s="54"/>
    </row>
    <row r="6" spans="1:9" x14ac:dyDescent="0.35">
      <c r="B6" s="26" t="s">
        <v>68</v>
      </c>
      <c r="C6" s="240"/>
      <c r="D6" s="240"/>
      <c r="F6"/>
      <c r="G6"/>
      <c r="H6"/>
    </row>
    <row r="7" spans="1:9" ht="14.4" x14ac:dyDescent="0.3">
      <c r="B7" s="26" t="s">
        <v>69</v>
      </c>
      <c r="C7" s="72"/>
      <c r="D7"/>
      <c r="E7"/>
      <c r="F7"/>
      <c r="G7"/>
      <c r="H7"/>
    </row>
    <row r="8" spans="1:9" ht="14.4" x14ac:dyDescent="0.3">
      <c r="B8" s="26"/>
      <c r="C8" s="107"/>
      <c r="D8" s="107"/>
      <c r="E8" s="107"/>
      <c r="F8"/>
      <c r="G8"/>
      <c r="H8"/>
    </row>
    <row r="9" spans="1:9" x14ac:dyDescent="0.35">
      <c r="B9" s="3"/>
      <c r="C9" s="4"/>
      <c r="D9"/>
      <c r="E9"/>
      <c r="F9"/>
      <c r="G9"/>
      <c r="H9"/>
    </row>
    <row r="10" spans="1:9" ht="9" customHeight="1" x14ac:dyDescent="0.35">
      <c r="B10" s="17"/>
      <c r="C10" s="4"/>
      <c r="D10"/>
      <c r="E10"/>
      <c r="F10"/>
      <c r="G10"/>
      <c r="H10"/>
    </row>
    <row r="11" spans="1:9" ht="75" customHeight="1" x14ac:dyDescent="0.3">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35">
      <c r="B12" s="30"/>
      <c r="C12" s="30"/>
      <c r="D12" s="30"/>
      <c r="E12" s="30"/>
      <c r="F12" s="30"/>
      <c r="G12" s="30"/>
      <c r="H12" s="30"/>
      <c r="I12" s="30"/>
    </row>
    <row r="13" spans="1:9" ht="6.75" customHeight="1" thickTop="1" x14ac:dyDescent="0.3">
      <c r="B13" s="67"/>
      <c r="C13" s="67"/>
      <c r="D13" s="67"/>
      <c r="E13" s="67"/>
      <c r="F13" s="67"/>
      <c r="G13" s="67"/>
      <c r="H13" s="65"/>
      <c r="I13" s="65"/>
    </row>
    <row r="14" spans="1:9" ht="42.75" customHeight="1" x14ac:dyDescent="0.3">
      <c r="B14" s="238" t="s">
        <v>102</v>
      </c>
      <c r="C14" s="238"/>
      <c r="D14" s="238"/>
      <c r="E14" s="238"/>
      <c r="F14" s="238"/>
      <c r="G14" s="238"/>
      <c r="H14" s="238"/>
      <c r="I14" s="65"/>
    </row>
    <row r="15" spans="1:9" ht="9.75" customHeight="1" thickBot="1" x14ac:dyDescent="0.4">
      <c r="B15" s="68"/>
      <c r="C15" s="69"/>
      <c r="D15" s="65"/>
      <c r="E15" s="65"/>
      <c r="F15" s="65"/>
      <c r="G15" s="65"/>
      <c r="H15" s="65"/>
      <c r="I15" s="65"/>
    </row>
    <row r="16" spans="1:9" ht="18" x14ac:dyDescent="0.35">
      <c r="A16" s="119">
        <f>IF(OR(COUNTA(C2:D8)&lt;5,Projectinformatie!B24=""),0,1)</f>
        <v>0</v>
      </c>
      <c r="B16" s="46" t="s">
        <v>48</v>
      </c>
      <c r="C16" s="47"/>
      <c r="D16" s="48" t="s">
        <v>0</v>
      </c>
      <c r="E16" s="65"/>
      <c r="F16" s="46" t="s">
        <v>2</v>
      </c>
      <c r="G16" s="47"/>
      <c r="H16" s="48" t="s">
        <v>0</v>
      </c>
      <c r="I16" s="65"/>
    </row>
    <row r="17" spans="1:12" ht="15.6" x14ac:dyDescent="0.3">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5.6" x14ac:dyDescent="0.3">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5.6" x14ac:dyDescent="0.3">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5.6" x14ac:dyDescent="0.3">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5.6" x14ac:dyDescent="0.3">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5.6" x14ac:dyDescent="0.3">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5.6" x14ac:dyDescent="0.3">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5.6" x14ac:dyDescent="0.3">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5.6" x14ac:dyDescent="0.3">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6.2" thickBot="1" x14ac:dyDescent="0.3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19.2" thickTop="1" thickBot="1" x14ac:dyDescent="0.4">
      <c r="B27" s="52" t="s">
        <v>80</v>
      </c>
      <c r="C27" s="53"/>
      <c r="D27" s="128">
        <f>SUM(D17:D26)</f>
        <v>0</v>
      </c>
      <c r="E27" s="65"/>
      <c r="F27" s="52" t="s">
        <v>80</v>
      </c>
      <c r="G27" s="53"/>
      <c r="H27" s="128">
        <f>SUM(H17:H26)</f>
        <v>0</v>
      </c>
      <c r="I27" s="65"/>
    </row>
    <row r="28" spans="1:12" ht="9" customHeight="1" x14ac:dyDescent="0.35">
      <c r="B28" s="62"/>
      <c r="C28" s="63"/>
      <c r="D28" s="64"/>
      <c r="E28" s="65"/>
      <c r="F28" s="62"/>
      <c r="G28" s="63"/>
      <c r="H28" s="64"/>
      <c r="I28" s="65"/>
    </row>
    <row r="29" spans="1:12" ht="49.5" customHeight="1" thickBot="1" x14ac:dyDescent="0.3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3">
      <c r="B30" s="32"/>
      <c r="C30" s="32"/>
      <c r="D30" s="32"/>
      <c r="E30" s="32"/>
      <c r="F30" s="32"/>
      <c r="G30" s="32"/>
      <c r="H30" s="32"/>
    </row>
    <row r="31" spans="1:12" ht="25.5" customHeight="1" x14ac:dyDescent="0.3">
      <c r="B31" s="236" t="s">
        <v>86</v>
      </c>
      <c r="C31" s="236"/>
      <c r="D31" s="236"/>
      <c r="E31" s="236"/>
      <c r="F31" s="236"/>
      <c r="G31" s="236"/>
      <c r="H31" s="236"/>
    </row>
    <row r="32" spans="1:12" ht="18" x14ac:dyDescent="0.35">
      <c r="B32" s="27"/>
      <c r="C32" s="28"/>
      <c r="D32" s="29"/>
      <c r="E32"/>
      <c r="F32" s="27"/>
      <c r="G32" s="28"/>
      <c r="H32" s="29"/>
    </row>
    <row r="33" spans="1:9" ht="22.2" x14ac:dyDescent="0.45">
      <c r="A33" s="119" t="str">
        <f>IF($A$16=0,"",IF(COUNTIFS($A$17:$A$26,B33)=1,1,"nvt"))</f>
        <v/>
      </c>
      <c r="B33" s="129" t="str">
        <f>B17</f>
        <v>Loonkosten plus vast % (44,2% + 15%)</v>
      </c>
      <c r="C33" s="37"/>
      <c r="D33"/>
      <c r="E33"/>
      <c r="F33"/>
      <c r="G33"/>
      <c r="H33"/>
    </row>
    <row r="34" spans="1:9" ht="15" customHeight="1" x14ac:dyDescent="0.3">
      <c r="B34" s="234" t="str">
        <f>IF(A33="nvt",VLOOKUP(A33,Alle_Kostensoorten[],2,FALSE),VLOOKUP(B33,Alle_Kostensoorten[],2,FALSE))</f>
        <v>Toelichting: Zie voor berekening tabblad 'Instructie'</v>
      </c>
      <c r="C34" s="234"/>
      <c r="D34" s="234"/>
      <c r="E34" s="234"/>
      <c r="F34" s="234"/>
      <c r="G34" s="234"/>
      <c r="H34"/>
    </row>
    <row r="35" spans="1:9" ht="11.25" customHeight="1" x14ac:dyDescent="0.35">
      <c r="B35" s="3"/>
      <c r="C35" s="4"/>
      <c r="D35"/>
      <c r="E35"/>
      <c r="F35"/>
      <c r="G35"/>
      <c r="H35"/>
    </row>
    <row r="36" spans="1:9" ht="31.5" customHeight="1" thickBot="1" x14ac:dyDescent="0.4">
      <c r="B36" s="158" t="s">
        <v>2</v>
      </c>
      <c r="C36" s="110" t="s">
        <v>92</v>
      </c>
      <c r="D36" s="110" t="s">
        <v>156</v>
      </c>
      <c r="E36" s="110" t="s">
        <v>163</v>
      </c>
      <c r="F36" s="110" t="s">
        <v>158</v>
      </c>
      <c r="G36" s="157" t="s">
        <v>0</v>
      </c>
      <c r="H36"/>
      <c r="I36" s="10"/>
    </row>
    <row r="37" spans="1:9" ht="15.75" customHeight="1" thickTop="1" x14ac:dyDescent="0.35">
      <c r="B37" s="203"/>
      <c r="C37" s="186"/>
      <c r="D37" s="217"/>
      <c r="E37" s="187"/>
      <c r="F37" s="189"/>
      <c r="G37" s="159">
        <f>IF($A$33=1,$F37*$E37,0)</f>
        <v>0</v>
      </c>
      <c r="H37"/>
    </row>
    <row r="38" spans="1:9" ht="15.75" customHeight="1" x14ac:dyDescent="0.35">
      <c r="B38" s="173"/>
      <c r="C38" s="86"/>
      <c r="D38" s="218"/>
      <c r="E38" s="166"/>
      <c r="F38" s="164"/>
      <c r="G38" s="160">
        <f t="shared" ref="G38:G51" si="1">IF($A$33=1,$F38*$E38,0)</f>
        <v>0</v>
      </c>
      <c r="H38"/>
    </row>
    <row r="39" spans="1:9" ht="15.75" customHeight="1" x14ac:dyDescent="0.35">
      <c r="B39" s="173"/>
      <c r="C39" s="86"/>
      <c r="D39" s="218"/>
      <c r="E39" s="166"/>
      <c r="F39" s="164"/>
      <c r="G39" s="160">
        <f t="shared" si="1"/>
        <v>0</v>
      </c>
      <c r="H39"/>
    </row>
    <row r="40" spans="1:9" ht="15.75" customHeight="1" x14ac:dyDescent="0.35">
      <c r="B40" s="173"/>
      <c r="C40" s="86"/>
      <c r="D40" s="218"/>
      <c r="E40" s="166"/>
      <c r="F40" s="164"/>
      <c r="G40" s="160">
        <f t="shared" si="1"/>
        <v>0</v>
      </c>
      <c r="H40"/>
    </row>
    <row r="41" spans="1:9" ht="15.75" customHeight="1" x14ac:dyDescent="0.35">
      <c r="B41" s="173"/>
      <c r="C41" s="86"/>
      <c r="D41" s="218"/>
      <c r="E41" s="166"/>
      <c r="F41" s="164"/>
      <c r="G41" s="160">
        <f t="shared" si="1"/>
        <v>0</v>
      </c>
      <c r="H41"/>
    </row>
    <row r="42" spans="1:9" ht="15.75" customHeight="1" x14ac:dyDescent="0.35">
      <c r="B42" s="173"/>
      <c r="C42" s="86"/>
      <c r="D42" s="218"/>
      <c r="E42" s="166"/>
      <c r="F42" s="164"/>
      <c r="G42" s="160">
        <f t="shared" si="1"/>
        <v>0</v>
      </c>
      <c r="H42"/>
    </row>
    <row r="43" spans="1:9" ht="15.75" customHeight="1" x14ac:dyDescent="0.35">
      <c r="B43" s="173"/>
      <c r="C43" s="86"/>
      <c r="D43" s="218"/>
      <c r="E43" s="166"/>
      <c r="F43" s="164"/>
      <c r="G43" s="160">
        <f t="shared" si="1"/>
        <v>0</v>
      </c>
      <c r="H43"/>
    </row>
    <row r="44" spans="1:9" ht="15.75" customHeight="1" x14ac:dyDescent="0.35">
      <c r="B44" s="173"/>
      <c r="C44" s="86"/>
      <c r="D44" s="218"/>
      <c r="E44" s="166"/>
      <c r="F44" s="164"/>
      <c r="G44" s="160">
        <f t="shared" si="1"/>
        <v>0</v>
      </c>
      <c r="H44"/>
    </row>
    <row r="45" spans="1:9" ht="15.75" customHeight="1" x14ac:dyDescent="0.35">
      <c r="B45" s="173"/>
      <c r="C45" s="86"/>
      <c r="D45" s="218"/>
      <c r="E45" s="166"/>
      <c r="F45" s="164"/>
      <c r="G45" s="160">
        <f t="shared" si="1"/>
        <v>0</v>
      </c>
      <c r="H45"/>
    </row>
    <row r="46" spans="1:9" ht="15.75" customHeight="1" x14ac:dyDescent="0.35">
      <c r="B46" s="173"/>
      <c r="C46" s="86"/>
      <c r="D46" s="218"/>
      <c r="E46" s="166"/>
      <c r="F46" s="164"/>
      <c r="G46" s="160">
        <f t="shared" si="1"/>
        <v>0</v>
      </c>
      <c r="H46"/>
    </row>
    <row r="47" spans="1:9" ht="15.75" customHeight="1" x14ac:dyDescent="0.35">
      <c r="B47" s="173"/>
      <c r="C47" s="86"/>
      <c r="D47" s="218"/>
      <c r="E47" s="166"/>
      <c r="F47" s="164"/>
      <c r="G47" s="160">
        <f t="shared" si="1"/>
        <v>0</v>
      </c>
      <c r="H47"/>
    </row>
    <row r="48" spans="1:9" ht="15.75" customHeight="1" x14ac:dyDescent="0.35">
      <c r="B48" s="173"/>
      <c r="C48" s="86"/>
      <c r="D48" s="218"/>
      <c r="E48" s="166"/>
      <c r="F48" s="164"/>
      <c r="G48" s="160">
        <f t="shared" si="1"/>
        <v>0</v>
      </c>
      <c r="H48"/>
    </row>
    <row r="49" spans="1:8" ht="15.75" customHeight="1" x14ac:dyDescent="0.35">
      <c r="B49" s="173"/>
      <c r="C49" s="86"/>
      <c r="D49" s="218"/>
      <c r="E49" s="166"/>
      <c r="F49" s="164"/>
      <c r="G49" s="160">
        <f t="shared" si="1"/>
        <v>0</v>
      </c>
      <c r="H49"/>
    </row>
    <row r="50" spans="1:8" ht="15.75" customHeight="1" x14ac:dyDescent="0.35">
      <c r="B50" s="173"/>
      <c r="C50" s="86"/>
      <c r="D50" s="218"/>
      <c r="E50" s="166"/>
      <c r="F50" s="164"/>
      <c r="G50" s="160">
        <f t="shared" si="1"/>
        <v>0</v>
      </c>
      <c r="H50"/>
    </row>
    <row r="51" spans="1:8" ht="15.75" customHeight="1" thickBot="1" x14ac:dyDescent="0.4">
      <c r="B51" s="73"/>
      <c r="C51" s="74"/>
      <c r="D51" s="219"/>
      <c r="E51" s="76"/>
      <c r="F51" s="117"/>
      <c r="G51" s="131">
        <f t="shared" si="1"/>
        <v>0</v>
      </c>
      <c r="H51"/>
    </row>
    <row r="52" spans="1:8" ht="15.6" thickTop="1" x14ac:dyDescent="0.35">
      <c r="B52" s="58" t="s">
        <v>80</v>
      </c>
      <c r="C52" s="58"/>
      <c r="D52" s="58"/>
      <c r="E52" s="58"/>
      <c r="F52" s="177"/>
      <c r="G52" s="137">
        <f>SUM(G37:G51)</f>
        <v>0</v>
      </c>
      <c r="H52" s="8"/>
    </row>
    <row r="53" spans="1:8" x14ac:dyDescent="0.35">
      <c r="B53" s="1"/>
      <c r="C53" s="1"/>
      <c r="D53" s="1"/>
      <c r="E53" s="1"/>
      <c r="F53" s="7"/>
      <c r="G53" s="8"/>
      <c r="H53"/>
    </row>
    <row r="54" spans="1:8" x14ac:dyDescent="0.35">
      <c r="B54" s="1"/>
      <c r="C54" s="1"/>
      <c r="D54" s="1"/>
      <c r="E54" s="1"/>
      <c r="F54" s="7"/>
      <c r="G54" s="8"/>
      <c r="H54"/>
    </row>
    <row r="55" spans="1:8" ht="22.2" x14ac:dyDescent="0.45">
      <c r="A55" s="119" t="str">
        <f>IF($A$16=0,"",IF(COUNTIFS($A$17:$A$26,B55)=1,1,"nvt"))</f>
        <v/>
      </c>
      <c r="B55" s="129" t="str">
        <f>B18</f>
        <v>Loonkosten plus vast % (44,2%)</v>
      </c>
      <c r="C55" s="37"/>
      <c r="D55" s="1"/>
      <c r="E55" s="1"/>
      <c r="F55" s="7"/>
      <c r="G55" s="8"/>
      <c r="H55"/>
    </row>
    <row r="56" spans="1:8" ht="15" customHeight="1" x14ac:dyDescent="0.3">
      <c r="B56" s="234" t="str">
        <f>IF(A55="nvt",VLOOKUP(A55,Alle_Kostensoorten[],2,FALSE),VLOOKUP(B55,Alle_Kostensoorten[],2,FALSE))</f>
        <v>Toelichting: Zie voor berekening tabblad 'Instructie'</v>
      </c>
      <c r="C56" s="234"/>
      <c r="D56" s="234"/>
      <c r="E56" s="234"/>
      <c r="F56" s="234"/>
      <c r="G56" s="234"/>
      <c r="H56"/>
    </row>
    <row r="57" spans="1:8" ht="9" customHeight="1" x14ac:dyDescent="0.35">
      <c r="B57" s="1"/>
      <c r="C57" s="1"/>
      <c r="D57" s="1"/>
      <c r="E57" s="1"/>
      <c r="F57" s="7"/>
      <c r="G57" s="8"/>
      <c r="H57"/>
    </row>
    <row r="58" spans="1:8" ht="15.6" thickBot="1" x14ac:dyDescent="0.4">
      <c r="B58" s="158" t="s">
        <v>2</v>
      </c>
      <c r="C58" s="110" t="s">
        <v>92</v>
      </c>
      <c r="D58" s="110" t="s">
        <v>156</v>
      </c>
      <c r="E58" s="110" t="s">
        <v>157</v>
      </c>
      <c r="F58" s="110" t="s">
        <v>158</v>
      </c>
      <c r="G58" s="157" t="s">
        <v>0</v>
      </c>
      <c r="H58"/>
    </row>
    <row r="59" spans="1:8" ht="15.75" customHeight="1" thickTop="1" x14ac:dyDescent="0.35">
      <c r="B59" s="185"/>
      <c r="C59" s="186"/>
      <c r="D59" s="217"/>
      <c r="E59" s="187"/>
      <c r="F59" s="189"/>
      <c r="G59" s="159">
        <f>IF($A$55=1,$F59*$E59,0)</f>
        <v>0</v>
      </c>
      <c r="H59"/>
    </row>
    <row r="60" spans="1:8" ht="15.75" customHeight="1" x14ac:dyDescent="0.35">
      <c r="B60" s="161"/>
      <c r="C60" s="86"/>
      <c r="D60" s="218"/>
      <c r="E60" s="166"/>
      <c r="F60" s="164"/>
      <c r="G60" s="160">
        <f t="shared" ref="G60:G73" si="2">IF($A$55=1,$F60*55,0)</f>
        <v>0</v>
      </c>
      <c r="H60"/>
    </row>
    <row r="61" spans="1:8" ht="15.75" customHeight="1" x14ac:dyDescent="0.35">
      <c r="B61" s="161"/>
      <c r="C61" s="86"/>
      <c r="D61" s="218"/>
      <c r="E61" s="166"/>
      <c r="F61" s="164"/>
      <c r="G61" s="160">
        <f t="shared" si="2"/>
        <v>0</v>
      </c>
      <c r="H61"/>
    </row>
    <row r="62" spans="1:8" ht="15.75" customHeight="1" x14ac:dyDescent="0.35">
      <c r="B62" s="161"/>
      <c r="C62" s="86"/>
      <c r="D62" s="218"/>
      <c r="E62" s="166"/>
      <c r="F62" s="164"/>
      <c r="G62" s="160">
        <f t="shared" si="2"/>
        <v>0</v>
      </c>
      <c r="H62"/>
    </row>
    <row r="63" spans="1:8" ht="15.75" customHeight="1" x14ac:dyDescent="0.35">
      <c r="B63" s="161"/>
      <c r="C63" s="86"/>
      <c r="D63" s="218"/>
      <c r="E63" s="166"/>
      <c r="F63" s="164"/>
      <c r="G63" s="160">
        <f t="shared" si="2"/>
        <v>0</v>
      </c>
      <c r="H63"/>
    </row>
    <row r="64" spans="1:8" ht="15.75" customHeight="1" x14ac:dyDescent="0.35">
      <c r="B64" s="161"/>
      <c r="C64" s="86"/>
      <c r="D64" s="218"/>
      <c r="E64" s="166"/>
      <c r="F64" s="164"/>
      <c r="G64" s="160">
        <f t="shared" si="2"/>
        <v>0</v>
      </c>
      <c r="H64"/>
    </row>
    <row r="65" spans="1:8" ht="15.75" customHeight="1" x14ac:dyDescent="0.35">
      <c r="B65" s="161"/>
      <c r="C65" s="86"/>
      <c r="D65" s="218"/>
      <c r="E65" s="166"/>
      <c r="F65" s="164"/>
      <c r="G65" s="160">
        <f t="shared" si="2"/>
        <v>0</v>
      </c>
      <c r="H65"/>
    </row>
    <row r="66" spans="1:8" ht="15.75" customHeight="1" x14ac:dyDescent="0.35">
      <c r="B66" s="161"/>
      <c r="C66" s="86"/>
      <c r="D66" s="218"/>
      <c r="E66" s="166"/>
      <c r="F66" s="164"/>
      <c r="G66" s="160">
        <f t="shared" si="2"/>
        <v>0</v>
      </c>
      <c r="H66"/>
    </row>
    <row r="67" spans="1:8" ht="15.75" customHeight="1" x14ac:dyDescent="0.35">
      <c r="B67" s="161"/>
      <c r="C67" s="86"/>
      <c r="D67" s="218"/>
      <c r="E67" s="166"/>
      <c r="F67" s="164"/>
      <c r="G67" s="160">
        <f t="shared" si="2"/>
        <v>0</v>
      </c>
      <c r="H67"/>
    </row>
    <row r="68" spans="1:8" ht="15.75" customHeight="1" x14ac:dyDescent="0.35">
      <c r="B68" s="161"/>
      <c r="C68" s="86"/>
      <c r="D68" s="218"/>
      <c r="E68" s="166"/>
      <c r="F68" s="164"/>
      <c r="G68" s="160">
        <f t="shared" si="2"/>
        <v>0</v>
      </c>
      <c r="H68"/>
    </row>
    <row r="69" spans="1:8" ht="15.75" customHeight="1" x14ac:dyDescent="0.35">
      <c r="B69" s="161"/>
      <c r="C69" s="86"/>
      <c r="D69" s="218"/>
      <c r="E69" s="166"/>
      <c r="F69" s="164"/>
      <c r="G69" s="160">
        <f t="shared" si="2"/>
        <v>0</v>
      </c>
      <c r="H69"/>
    </row>
    <row r="70" spans="1:8" ht="15.75" customHeight="1" x14ac:dyDescent="0.35">
      <c r="B70" s="161"/>
      <c r="C70" s="86"/>
      <c r="D70" s="218"/>
      <c r="E70" s="166"/>
      <c r="F70" s="164"/>
      <c r="G70" s="160">
        <f t="shared" si="2"/>
        <v>0</v>
      </c>
      <c r="H70"/>
    </row>
    <row r="71" spans="1:8" ht="15.75" customHeight="1" x14ac:dyDescent="0.35">
      <c r="B71" s="161"/>
      <c r="C71" s="86"/>
      <c r="D71" s="218"/>
      <c r="E71" s="166"/>
      <c r="F71" s="164"/>
      <c r="G71" s="160">
        <f t="shared" si="2"/>
        <v>0</v>
      </c>
      <c r="H71"/>
    </row>
    <row r="72" spans="1:8" ht="15.75" customHeight="1" x14ac:dyDescent="0.35">
      <c r="B72" s="161"/>
      <c r="C72" s="86"/>
      <c r="D72" s="218"/>
      <c r="E72" s="166"/>
      <c r="F72" s="164"/>
      <c r="G72" s="160">
        <f t="shared" si="2"/>
        <v>0</v>
      </c>
      <c r="H72"/>
    </row>
    <row r="73" spans="1:8" ht="15.75" customHeight="1" thickBot="1" x14ac:dyDescent="0.4">
      <c r="B73" s="75"/>
      <c r="C73" s="171"/>
      <c r="D73" s="221"/>
      <c r="E73" s="220"/>
      <c r="F73" s="172"/>
      <c r="G73" s="131">
        <f t="shared" si="2"/>
        <v>0</v>
      </c>
      <c r="H73"/>
    </row>
    <row r="74" spans="1:8" ht="15.6" thickTop="1" x14ac:dyDescent="0.35">
      <c r="B74" s="58" t="s">
        <v>80</v>
      </c>
      <c r="C74" s="58"/>
      <c r="D74" s="222"/>
      <c r="E74" s="58"/>
      <c r="F74" s="177"/>
      <c r="G74" s="137">
        <f>SUM(G59:G73)</f>
        <v>0</v>
      </c>
      <c r="H74"/>
    </row>
    <row r="75" spans="1:8" x14ac:dyDescent="0.35">
      <c r="B75" s="6"/>
      <c r="C75" s="6"/>
      <c r="D75" s="6"/>
      <c r="E75" s="16"/>
      <c r="F75" s="16"/>
      <c r="G75" s="16"/>
      <c r="H75"/>
    </row>
    <row r="76" spans="1:8" x14ac:dyDescent="0.35">
      <c r="B76" s="1"/>
      <c r="C76" s="1"/>
      <c r="D76" s="1"/>
      <c r="E76" s="1"/>
      <c r="F76" s="7"/>
      <c r="G76" s="8"/>
      <c r="H76"/>
    </row>
    <row r="77" spans="1:8" ht="22.2" x14ac:dyDescent="0.45">
      <c r="A77" s="119" t="str">
        <f>IF($A$16=0,"",IF(COUNTIFS($A$17:$A$26,B77)=1,1,"nvt"))</f>
        <v/>
      </c>
      <c r="B77" s="129" t="str">
        <f>B19</f>
        <v>Forfait van 23% voor loonkosten en eigen arbeid</v>
      </c>
      <c r="C77" s="37"/>
      <c r="D77" s="37"/>
      <c r="E77" s="1"/>
      <c r="F77" s="7"/>
      <c r="G77" s="8"/>
      <c r="H77"/>
    </row>
    <row r="78" spans="1:8" ht="15" customHeight="1" x14ac:dyDescent="0.3">
      <c r="B78" s="234" t="e">
        <f>IF(A77=1,VLOOKUP(B77,Alle_Kostensoorten[],2,FALSE),VLOOKUP(A77,Alle_Kostensoorten[],2,FALSE))</f>
        <v>#N/A</v>
      </c>
      <c r="C78" s="234"/>
      <c r="D78" s="234"/>
      <c r="E78" s="234"/>
      <c r="F78" s="234"/>
      <c r="G78" s="234"/>
      <c r="H78"/>
    </row>
    <row r="79" spans="1:8" ht="11.25" customHeight="1" x14ac:dyDescent="0.35">
      <c r="B79" s="1"/>
      <c r="C79" s="1"/>
      <c r="D79" s="1"/>
      <c r="E79" s="1"/>
      <c r="F79" s="7"/>
      <c r="G79" s="8"/>
      <c r="H79"/>
    </row>
    <row r="80" spans="1:8" s="5" customFormat="1" ht="15.6" thickBot="1" x14ac:dyDescent="0.4">
      <c r="B80" s="158" t="s">
        <v>2</v>
      </c>
      <c r="C80" s="157" t="s">
        <v>0</v>
      </c>
    </row>
    <row r="81" spans="1:8" ht="15.75" customHeight="1" thickTop="1" x14ac:dyDescent="0.35">
      <c r="B81" s="226" t="str">
        <f>Hulpblad!V2</f>
        <v xml:space="preserve"> </v>
      </c>
      <c r="C81" s="159">
        <f>IF(AND($A$77=1,$B81&lt;&gt;"",$B81&lt;&gt;" "),(SUMIFS($E$148:$E$164,$B$148:$B$164,$B81)+SUMIFS($I$172:$I$179,$B$172:$B$179,$B81)+SUMIFS($F$187:$F$202,$B$187:$B$202,$B81))*0.23,0)</f>
        <v>0</v>
      </c>
      <c r="D81"/>
      <c r="E81"/>
      <c r="F81"/>
      <c r="G81"/>
      <c r="H81"/>
    </row>
    <row r="82" spans="1:8" ht="15.75" customHeight="1" x14ac:dyDescent="0.35">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35">
      <c r="B83" s="227" t="str">
        <f>Hulpblad!V4</f>
        <v xml:space="preserve"> </v>
      </c>
      <c r="C83" s="160">
        <f t="shared" si="3"/>
        <v>0</v>
      </c>
      <c r="D83"/>
      <c r="E83"/>
      <c r="F83"/>
      <c r="G83"/>
      <c r="H83"/>
    </row>
    <row r="84" spans="1:8" ht="15.75" customHeight="1" x14ac:dyDescent="0.35">
      <c r="B84" s="227" t="str">
        <f>Hulpblad!V5</f>
        <v xml:space="preserve"> </v>
      </c>
      <c r="C84" s="160">
        <f t="shared" si="3"/>
        <v>0</v>
      </c>
      <c r="D84"/>
      <c r="E84"/>
      <c r="F84"/>
      <c r="G84"/>
      <c r="H84"/>
    </row>
    <row r="85" spans="1:8" ht="15.75" customHeight="1" x14ac:dyDescent="0.35">
      <c r="B85" s="227" t="str">
        <f>Hulpblad!V6</f>
        <v xml:space="preserve"> </v>
      </c>
      <c r="C85" s="160">
        <f t="shared" si="3"/>
        <v>0</v>
      </c>
      <c r="D85"/>
      <c r="E85"/>
      <c r="F85"/>
      <c r="G85"/>
      <c r="H85"/>
    </row>
    <row r="86" spans="1:8" ht="15.75" customHeight="1" x14ac:dyDescent="0.35">
      <c r="B86" s="227" t="str">
        <f>Hulpblad!V7</f>
        <v xml:space="preserve"> </v>
      </c>
      <c r="C86" s="160">
        <f t="shared" si="3"/>
        <v>0</v>
      </c>
      <c r="D86"/>
      <c r="E86"/>
      <c r="F86"/>
      <c r="G86"/>
      <c r="H86"/>
    </row>
    <row r="87" spans="1:8" ht="15.75" customHeight="1" x14ac:dyDescent="0.35">
      <c r="B87" s="227" t="str">
        <f>Hulpblad!V8</f>
        <v xml:space="preserve"> </v>
      </c>
      <c r="C87" s="160">
        <f t="shared" si="3"/>
        <v>0</v>
      </c>
      <c r="D87"/>
      <c r="E87"/>
      <c r="F87"/>
      <c r="G87"/>
      <c r="H87"/>
    </row>
    <row r="88" spans="1:8" ht="15.75" customHeight="1" x14ac:dyDescent="0.35">
      <c r="B88" s="227" t="str">
        <f>Hulpblad!V9</f>
        <v xml:space="preserve"> </v>
      </c>
      <c r="C88" s="160">
        <f t="shared" si="3"/>
        <v>0</v>
      </c>
      <c r="D88"/>
      <c r="E88"/>
      <c r="F88"/>
      <c r="G88"/>
      <c r="H88"/>
    </row>
    <row r="89" spans="1:8" ht="15.75" customHeight="1" x14ac:dyDescent="0.35">
      <c r="B89" s="227" t="str">
        <f>Hulpblad!V10</f>
        <v xml:space="preserve"> </v>
      </c>
      <c r="C89" s="160">
        <f t="shared" si="3"/>
        <v>0</v>
      </c>
      <c r="D89"/>
      <c r="E89"/>
      <c r="F89"/>
      <c r="G89"/>
      <c r="H89"/>
    </row>
    <row r="90" spans="1:8" ht="15.75" customHeight="1" thickBot="1" x14ac:dyDescent="0.4">
      <c r="B90" s="227" t="str">
        <f>Hulpblad!V11</f>
        <v xml:space="preserve"> </v>
      </c>
      <c r="C90" s="160">
        <f t="shared" si="3"/>
        <v>0</v>
      </c>
      <c r="D90"/>
      <c r="E90"/>
      <c r="F90"/>
      <c r="G90"/>
      <c r="H90"/>
    </row>
    <row r="91" spans="1:8" ht="15.6" thickTop="1" x14ac:dyDescent="0.35">
      <c r="B91" s="228" t="s">
        <v>80</v>
      </c>
      <c r="C91" s="137">
        <f>SUM(C81:C90)</f>
        <v>0</v>
      </c>
      <c r="D91"/>
      <c r="E91"/>
      <c r="F91"/>
      <c r="G91"/>
      <c r="H91"/>
    </row>
    <row r="92" spans="1:8" x14ac:dyDescent="0.35">
      <c r="B92" s="1"/>
      <c r="C92" s="1"/>
      <c r="D92" s="1"/>
      <c r="E92" s="1"/>
      <c r="F92" s="7"/>
      <c r="G92" s="8"/>
      <c r="H92"/>
    </row>
    <row r="93" spans="1:8" x14ac:dyDescent="0.35">
      <c r="B93" s="1"/>
      <c r="C93" s="1"/>
      <c r="D93" s="1"/>
      <c r="E93" s="1"/>
      <c r="F93" s="7"/>
      <c r="G93" s="8"/>
      <c r="H93"/>
    </row>
    <row r="94" spans="1:8" ht="22.2" x14ac:dyDescent="0.45">
      <c r="A94" s="119" t="str">
        <f>IF($A$16=0,"",IF(COUNTIFS($A$17:$A$26,B94)=1,1,"nvt"))</f>
        <v/>
      </c>
      <c r="B94" s="129" t="str">
        <f>B20</f>
        <v>Vast uurtarief eigen arbeid - € 50</v>
      </c>
      <c r="C94" s="37"/>
      <c r="D94" s="1"/>
      <c r="E94" s="1"/>
      <c r="F94" s="7"/>
      <c r="G94" s="8"/>
      <c r="H94"/>
    </row>
    <row r="95" spans="1:8" ht="14.4" x14ac:dyDescent="0.3">
      <c r="B95" s="234" t="e">
        <f>IF(A94=1,VLOOKUP(B94,Alle_Kostensoorten[],2,FALSE),VLOOKUP(A94,Alle_Kostensoorten[],2,FALSE))</f>
        <v>#N/A</v>
      </c>
      <c r="C95" s="234"/>
      <c r="D95" s="234"/>
      <c r="E95" s="234"/>
      <c r="F95" s="234"/>
      <c r="G95" s="234"/>
      <c r="H95"/>
    </row>
    <row r="96" spans="1:8" ht="9.75" customHeight="1" x14ac:dyDescent="0.35">
      <c r="B96" s="1"/>
      <c r="C96" s="1"/>
      <c r="D96" s="1"/>
      <c r="E96" s="1"/>
      <c r="F96" s="7"/>
      <c r="G96" s="8"/>
      <c r="H96"/>
    </row>
    <row r="97" spans="1:9" ht="15.6" thickBot="1" x14ac:dyDescent="0.4">
      <c r="B97" s="56" t="s">
        <v>2</v>
      </c>
      <c r="C97" s="200" t="s">
        <v>92</v>
      </c>
      <c r="D97" s="200" t="s">
        <v>62</v>
      </c>
      <c r="E97" s="57" t="s">
        <v>0</v>
      </c>
      <c r="F97" s="1"/>
      <c r="G97" s="7"/>
      <c r="H97" s="8"/>
    </row>
    <row r="98" spans="1:9" ht="15.75" customHeight="1" thickTop="1" x14ac:dyDescent="0.35">
      <c r="B98" s="224"/>
      <c r="C98" s="186"/>
      <c r="D98" s="164"/>
      <c r="E98" s="130">
        <f>IF($A$94=1,$D98*50,0)</f>
        <v>0</v>
      </c>
      <c r="F98" s="1"/>
      <c r="G98" s="7"/>
      <c r="H98" s="8"/>
    </row>
    <row r="99" spans="1:9" ht="15.75" customHeight="1" x14ac:dyDescent="0.35">
      <c r="B99" s="225"/>
      <c r="C99" s="186"/>
      <c r="D99" s="164"/>
      <c r="E99" s="131">
        <f t="shared" ref="E99:E107" si="4">IF($A$94=1,$D99*50,0)</f>
        <v>0</v>
      </c>
      <c r="F99" s="1"/>
      <c r="G99" s="7"/>
      <c r="H99" s="8"/>
    </row>
    <row r="100" spans="1:9" ht="15.75" customHeight="1" x14ac:dyDescent="0.35">
      <c r="B100" s="225"/>
      <c r="C100" s="186"/>
      <c r="D100" s="164"/>
      <c r="E100" s="131">
        <f t="shared" si="4"/>
        <v>0</v>
      </c>
      <c r="F100" s="1"/>
      <c r="G100" s="7"/>
      <c r="H100" s="8"/>
    </row>
    <row r="101" spans="1:9" ht="15.75" customHeight="1" x14ac:dyDescent="0.35">
      <c r="B101" s="225"/>
      <c r="C101" s="186"/>
      <c r="D101" s="164"/>
      <c r="E101" s="131">
        <f t="shared" si="4"/>
        <v>0</v>
      </c>
      <c r="F101" s="1"/>
      <c r="G101" s="7"/>
      <c r="H101" s="8"/>
    </row>
    <row r="102" spans="1:9" ht="15.75" customHeight="1" x14ac:dyDescent="0.35">
      <c r="B102" s="225"/>
      <c r="C102" s="186"/>
      <c r="D102" s="164"/>
      <c r="E102" s="131">
        <f t="shared" si="4"/>
        <v>0</v>
      </c>
      <c r="F102" s="1"/>
      <c r="G102" s="7"/>
      <c r="H102" s="8"/>
    </row>
    <row r="103" spans="1:9" ht="15.75" customHeight="1" x14ac:dyDescent="0.35">
      <c r="B103" s="225"/>
      <c r="C103" s="186"/>
      <c r="D103" s="164"/>
      <c r="E103" s="131">
        <f t="shared" si="4"/>
        <v>0</v>
      </c>
      <c r="F103" s="1"/>
      <c r="G103" s="7"/>
      <c r="H103" s="8"/>
    </row>
    <row r="104" spans="1:9" ht="15.75" customHeight="1" x14ac:dyDescent="0.35">
      <c r="B104" s="225"/>
      <c r="C104" s="186"/>
      <c r="D104" s="164"/>
      <c r="E104" s="131">
        <f t="shared" si="4"/>
        <v>0</v>
      </c>
      <c r="F104" s="1"/>
      <c r="G104" s="7"/>
      <c r="H104" s="8"/>
    </row>
    <row r="105" spans="1:9" ht="15.75" customHeight="1" x14ac:dyDescent="0.35">
      <c r="B105" s="225"/>
      <c r="C105" s="186"/>
      <c r="D105" s="164"/>
      <c r="E105" s="131">
        <f t="shared" si="4"/>
        <v>0</v>
      </c>
      <c r="F105" s="1"/>
      <c r="G105" s="7"/>
      <c r="H105" s="8"/>
    </row>
    <row r="106" spans="1:9" ht="15.75" customHeight="1" x14ac:dyDescent="0.35">
      <c r="B106" s="225"/>
      <c r="C106" s="186"/>
      <c r="D106" s="164"/>
      <c r="E106" s="131">
        <f t="shared" si="4"/>
        <v>0</v>
      </c>
      <c r="F106" s="1"/>
      <c r="G106" s="7"/>
      <c r="H106" s="8"/>
    </row>
    <row r="107" spans="1:9" ht="15.75" customHeight="1" thickBot="1" x14ac:dyDescent="0.4">
      <c r="B107" s="225"/>
      <c r="C107" s="186"/>
      <c r="D107" s="164"/>
      <c r="E107" s="131">
        <f t="shared" si="4"/>
        <v>0</v>
      </c>
      <c r="F107" s="1"/>
      <c r="G107" s="7"/>
      <c r="H107" s="8"/>
    </row>
    <row r="108" spans="1:9" ht="15.6" thickTop="1" x14ac:dyDescent="0.35">
      <c r="B108" s="58" t="s">
        <v>80</v>
      </c>
      <c r="C108" s="58"/>
      <c r="D108" s="58"/>
      <c r="E108" s="137">
        <f>SUM(E98:E107)</f>
        <v>0</v>
      </c>
      <c r="F108" s="1"/>
      <c r="G108" s="1"/>
      <c r="H108" s="7"/>
      <c r="I108" s="8"/>
    </row>
    <row r="109" spans="1:9" x14ac:dyDescent="0.35">
      <c r="B109" s="1"/>
      <c r="C109" s="1"/>
      <c r="D109" s="1"/>
      <c r="E109" s="1"/>
      <c r="F109" s="7"/>
      <c r="G109" s="8"/>
      <c r="H109"/>
    </row>
    <row r="110" spans="1:9" x14ac:dyDescent="0.35">
      <c r="B110" s="1"/>
      <c r="C110" s="1"/>
      <c r="D110" s="1"/>
      <c r="E110" s="1"/>
      <c r="F110" s="7"/>
      <c r="G110" s="8"/>
      <c r="H110"/>
    </row>
    <row r="111" spans="1:9" ht="22.2" x14ac:dyDescent="0.45">
      <c r="A111" s="119" t="str">
        <f>IF($A$16=0,"",IF(COUNTIFS($A$17:$A$26,B111)=1,1,"nvt"))</f>
        <v/>
      </c>
      <c r="B111" s="216" t="str">
        <f>B21</f>
        <v>Vast uurtarief eigen arbeid - € 43</v>
      </c>
      <c r="C111" s="37"/>
      <c r="D111" s="1"/>
      <c r="E111" s="1"/>
      <c r="F111" s="7"/>
      <c r="G111" s="8"/>
      <c r="H111"/>
    </row>
    <row r="112" spans="1:9" ht="14.4" x14ac:dyDescent="0.3">
      <c r="B112" s="234" t="e">
        <f>IF(A111=1,VLOOKUP(B111,Alle_Kostensoorten[],2,FALSE),VLOOKUP(A111,Alle_Kostensoorten[],2,FALSE))</f>
        <v>#N/A</v>
      </c>
      <c r="C112" s="234"/>
      <c r="D112" s="234"/>
      <c r="E112" s="234"/>
      <c r="F112" s="234"/>
      <c r="G112" s="234"/>
      <c r="H112"/>
    </row>
    <row r="113" spans="1:9" ht="9.75" customHeight="1" x14ac:dyDescent="0.35">
      <c r="B113" s="1"/>
      <c r="C113" s="1"/>
      <c r="D113" s="1"/>
      <c r="E113" s="1"/>
      <c r="F113" s="7"/>
      <c r="G113" s="8"/>
      <c r="H113"/>
    </row>
    <row r="114" spans="1:9" ht="15.6" thickBot="1" x14ac:dyDescent="0.4">
      <c r="B114" s="56" t="s">
        <v>2</v>
      </c>
      <c r="C114" s="200" t="s">
        <v>92</v>
      </c>
      <c r="D114" s="200" t="s">
        <v>62</v>
      </c>
      <c r="E114" s="57" t="s">
        <v>0</v>
      </c>
      <c r="F114" s="1"/>
      <c r="G114" s="7"/>
      <c r="H114" s="8"/>
    </row>
    <row r="115" spans="1:9" ht="15.75" customHeight="1" thickTop="1" x14ac:dyDescent="0.35">
      <c r="B115" s="224"/>
      <c r="C115" s="186"/>
      <c r="D115" s="164"/>
      <c r="E115" s="130">
        <f>IF($A$111=1,$D115*43,0)</f>
        <v>0</v>
      </c>
      <c r="F115" s="1"/>
      <c r="G115" s="7"/>
      <c r="H115" s="8"/>
    </row>
    <row r="116" spans="1:9" ht="15.75" customHeight="1" x14ac:dyDescent="0.35">
      <c r="B116" s="225"/>
      <c r="C116" s="186"/>
      <c r="D116" s="164"/>
      <c r="E116" s="131">
        <f t="shared" ref="E116:E124" si="5">IF($A$111=1,$D116*43,0)</f>
        <v>0</v>
      </c>
      <c r="F116" s="1"/>
      <c r="G116" s="7"/>
      <c r="H116" s="8"/>
    </row>
    <row r="117" spans="1:9" ht="15.75" customHeight="1" x14ac:dyDescent="0.35">
      <c r="B117" s="225"/>
      <c r="C117" s="186"/>
      <c r="D117" s="164"/>
      <c r="E117" s="131">
        <f t="shared" si="5"/>
        <v>0</v>
      </c>
      <c r="F117" s="1"/>
      <c r="G117" s="7"/>
      <c r="H117" s="8"/>
    </row>
    <row r="118" spans="1:9" ht="15.75" customHeight="1" x14ac:dyDescent="0.35">
      <c r="B118" s="225"/>
      <c r="C118" s="186"/>
      <c r="D118" s="164"/>
      <c r="E118" s="131">
        <f t="shared" si="5"/>
        <v>0</v>
      </c>
      <c r="F118" s="1"/>
      <c r="G118" s="7"/>
      <c r="H118" s="8"/>
    </row>
    <row r="119" spans="1:9" ht="15.75" customHeight="1" x14ac:dyDescent="0.35">
      <c r="B119" s="225"/>
      <c r="C119" s="186"/>
      <c r="D119" s="164"/>
      <c r="E119" s="131">
        <f t="shared" si="5"/>
        <v>0</v>
      </c>
      <c r="F119" s="1"/>
      <c r="G119" s="7"/>
      <c r="H119" s="8"/>
    </row>
    <row r="120" spans="1:9" ht="15.75" customHeight="1" x14ac:dyDescent="0.35">
      <c r="B120" s="225"/>
      <c r="C120" s="186"/>
      <c r="D120" s="164"/>
      <c r="E120" s="131">
        <f t="shared" si="5"/>
        <v>0</v>
      </c>
      <c r="F120" s="1"/>
      <c r="G120" s="7"/>
      <c r="H120" s="8"/>
    </row>
    <row r="121" spans="1:9" ht="15.75" customHeight="1" x14ac:dyDescent="0.35">
      <c r="B121" s="225"/>
      <c r="C121" s="186"/>
      <c r="D121" s="164"/>
      <c r="E121" s="131">
        <f t="shared" si="5"/>
        <v>0</v>
      </c>
      <c r="F121" s="1"/>
      <c r="G121" s="7"/>
      <c r="H121" s="8"/>
    </row>
    <row r="122" spans="1:9" ht="15.75" customHeight="1" x14ac:dyDescent="0.35">
      <c r="B122" s="225"/>
      <c r="C122" s="186"/>
      <c r="D122" s="164"/>
      <c r="E122" s="131">
        <f t="shared" si="5"/>
        <v>0</v>
      </c>
      <c r="F122" s="1"/>
      <c r="G122" s="7"/>
      <c r="H122" s="8"/>
    </row>
    <row r="123" spans="1:9" ht="15.75" customHeight="1" x14ac:dyDescent="0.35">
      <c r="B123" s="225"/>
      <c r="C123" s="186"/>
      <c r="D123" s="164"/>
      <c r="E123" s="131">
        <f t="shared" si="5"/>
        <v>0</v>
      </c>
      <c r="F123" s="1"/>
      <c r="G123" s="7"/>
      <c r="H123" s="8"/>
    </row>
    <row r="124" spans="1:9" ht="15.75" customHeight="1" thickBot="1" x14ac:dyDescent="0.4">
      <c r="B124" s="225"/>
      <c r="C124" s="186"/>
      <c r="D124" s="164"/>
      <c r="E124" s="131">
        <f t="shared" si="5"/>
        <v>0</v>
      </c>
      <c r="F124" s="1"/>
      <c r="G124" s="7"/>
      <c r="H124" s="8"/>
    </row>
    <row r="125" spans="1:9" ht="15.6" thickTop="1" x14ac:dyDescent="0.35">
      <c r="B125" s="58" t="s">
        <v>80</v>
      </c>
      <c r="C125" s="58"/>
      <c r="D125" s="58"/>
      <c r="E125" s="137">
        <f>SUM(E115:E124)</f>
        <v>0</v>
      </c>
      <c r="F125" s="1"/>
      <c r="G125" s="1"/>
      <c r="H125" s="7"/>
      <c r="I125" s="8"/>
    </row>
    <row r="126" spans="1:9" x14ac:dyDescent="0.35">
      <c r="B126" s="1"/>
      <c r="C126" s="1"/>
      <c r="D126" s="1"/>
      <c r="E126" s="1"/>
      <c r="F126" s="7"/>
      <c r="G126" s="8"/>
      <c r="H126"/>
    </row>
    <row r="127" spans="1:9" x14ac:dyDescent="0.35">
      <c r="B127" s="1"/>
      <c r="C127" s="1"/>
      <c r="D127" s="1"/>
      <c r="E127" s="1"/>
      <c r="F127" s="7"/>
      <c r="G127" s="8"/>
      <c r="H127"/>
    </row>
    <row r="128" spans="1:9" ht="22.2" x14ac:dyDescent="0.45">
      <c r="A128" s="119" t="str">
        <f>IF($A$16=0,"",IF(COUNTIFS($A$17:$A$26,B128)=1,1,"nvt"))</f>
        <v/>
      </c>
      <c r="B128" s="129" t="str">
        <f>B22</f>
        <v>IKS voor kennisinstellingen</v>
      </c>
      <c r="C128" s="37"/>
      <c r="D128" s="12"/>
      <c r="E128" s="12"/>
      <c r="F128" s="9"/>
      <c r="G128"/>
      <c r="H128"/>
    </row>
    <row r="129" spans="1:9" ht="18" customHeight="1" x14ac:dyDescent="0.3">
      <c r="B129" s="234" t="e">
        <f>IF(A128=1,VLOOKUP(B128,Alle_Kostensoorten[],2,FALSE),VLOOKUP(A128,Alle_Kostensoorten[],2,FALSE))</f>
        <v>#N/A</v>
      </c>
      <c r="C129" s="234"/>
      <c r="D129" s="234"/>
      <c r="E129" s="234"/>
      <c r="F129" s="234"/>
      <c r="G129" s="234"/>
      <c r="H129" s="234"/>
      <c r="I129" s="234"/>
    </row>
    <row r="130" spans="1:9" ht="9.75" customHeight="1" x14ac:dyDescent="0.35">
      <c r="B130" s="3"/>
      <c r="C130" s="4"/>
      <c r="D130" s="12"/>
      <c r="E130" s="12"/>
      <c r="F130" s="9"/>
      <c r="G130"/>
      <c r="H130"/>
    </row>
    <row r="131" spans="1:9" ht="16.5" customHeight="1" thickBot="1" x14ac:dyDescent="0.4">
      <c r="B131" s="199" t="s">
        <v>2</v>
      </c>
      <c r="C131" s="200" t="s">
        <v>94</v>
      </c>
      <c r="D131" s="200" t="s">
        <v>6</v>
      </c>
      <c r="E131" s="201" t="s">
        <v>0</v>
      </c>
      <c r="F131" s="201" t="s">
        <v>41</v>
      </c>
      <c r="G131" s="202"/>
      <c r="H131" s="202"/>
      <c r="I131" s="202"/>
    </row>
    <row r="132" spans="1:9" ht="15.75" customHeight="1" thickTop="1" x14ac:dyDescent="0.35">
      <c r="B132" s="185"/>
      <c r="C132" s="186"/>
      <c r="D132" s="187"/>
      <c r="E132" s="159">
        <f t="shared" ref="E132:E140" si="6">IF($A$128=1,$D132,0)</f>
        <v>0</v>
      </c>
      <c r="F132" s="186"/>
      <c r="G132" s="188"/>
      <c r="H132" s="188"/>
      <c r="I132" s="188"/>
    </row>
    <row r="133" spans="1:9" ht="15.75" customHeight="1" x14ac:dyDescent="0.35">
      <c r="B133" s="161"/>
      <c r="C133" s="86"/>
      <c r="D133" s="187"/>
      <c r="E133" s="160">
        <f t="shared" si="6"/>
        <v>0</v>
      </c>
      <c r="F133" s="169"/>
      <c r="G133" s="170"/>
      <c r="H133" s="170"/>
      <c r="I133" s="170"/>
    </row>
    <row r="134" spans="1:9" ht="15.75" customHeight="1" x14ac:dyDescent="0.35">
      <c r="B134" s="161"/>
      <c r="C134" s="86"/>
      <c r="D134" s="187"/>
      <c r="E134" s="160">
        <f t="shared" si="6"/>
        <v>0</v>
      </c>
      <c r="F134" s="169"/>
      <c r="G134" s="170"/>
      <c r="H134" s="170"/>
      <c r="I134" s="170"/>
    </row>
    <row r="135" spans="1:9" ht="15.75" customHeight="1" x14ac:dyDescent="0.35">
      <c r="B135" s="161"/>
      <c r="C135" s="86"/>
      <c r="D135" s="187"/>
      <c r="E135" s="160">
        <f t="shared" si="6"/>
        <v>0</v>
      </c>
      <c r="F135" s="169"/>
      <c r="G135" s="170"/>
      <c r="H135" s="170"/>
      <c r="I135" s="170"/>
    </row>
    <row r="136" spans="1:9" ht="15.75" customHeight="1" x14ac:dyDescent="0.35">
      <c r="B136" s="161"/>
      <c r="C136" s="86"/>
      <c r="D136" s="187"/>
      <c r="E136" s="160">
        <f t="shared" si="6"/>
        <v>0</v>
      </c>
      <c r="F136" s="169"/>
      <c r="G136" s="170"/>
      <c r="H136" s="170"/>
      <c r="I136" s="170"/>
    </row>
    <row r="137" spans="1:9" ht="15.75" customHeight="1" x14ac:dyDescent="0.35">
      <c r="B137" s="161"/>
      <c r="C137" s="86"/>
      <c r="D137" s="166"/>
      <c r="E137" s="160">
        <f t="shared" si="6"/>
        <v>0</v>
      </c>
      <c r="F137" s="169"/>
      <c r="G137" s="170"/>
      <c r="H137" s="170"/>
      <c r="I137" s="170"/>
    </row>
    <row r="138" spans="1:9" ht="15.75" customHeight="1" x14ac:dyDescent="0.35">
      <c r="B138" s="161"/>
      <c r="C138" s="86"/>
      <c r="D138" s="166"/>
      <c r="E138" s="160">
        <f t="shared" si="6"/>
        <v>0</v>
      </c>
      <c r="F138" s="169"/>
      <c r="G138" s="170"/>
      <c r="H138" s="170"/>
      <c r="I138" s="170"/>
    </row>
    <row r="139" spans="1:9" ht="15.75" customHeight="1" x14ac:dyDescent="0.35">
      <c r="B139" s="161"/>
      <c r="C139" s="86"/>
      <c r="D139" s="166"/>
      <c r="E139" s="160">
        <f t="shared" si="6"/>
        <v>0</v>
      </c>
      <c r="F139" s="169"/>
      <c r="G139" s="170"/>
      <c r="H139" s="170"/>
      <c r="I139" s="170"/>
    </row>
    <row r="140" spans="1:9" ht="15.75" customHeight="1" thickBot="1" x14ac:dyDescent="0.4">
      <c r="B140" s="75"/>
      <c r="C140" s="74"/>
      <c r="D140" s="76"/>
      <c r="E140" s="131">
        <f t="shared" si="6"/>
        <v>0</v>
      </c>
      <c r="F140" s="77"/>
      <c r="G140" s="78"/>
      <c r="H140" s="78"/>
      <c r="I140" s="78"/>
    </row>
    <row r="141" spans="1:9" ht="15.6" thickTop="1" x14ac:dyDescent="0.35">
      <c r="B141" s="58" t="s">
        <v>80</v>
      </c>
      <c r="C141" s="58"/>
      <c r="D141" s="58"/>
      <c r="E141" s="137">
        <f>SUM(E132:E140)</f>
        <v>0</v>
      </c>
      <c r="F141" s="176"/>
      <c r="G141" s="176"/>
      <c r="H141" s="176"/>
      <c r="I141" s="176"/>
    </row>
    <row r="142" spans="1:9" x14ac:dyDescent="0.35">
      <c r="B142" s="6"/>
      <c r="C142" s="6"/>
      <c r="D142" s="6"/>
      <c r="E142" s="16"/>
      <c r="F142" s="16"/>
      <c r="G142" s="10"/>
      <c r="H142"/>
    </row>
    <row r="143" spans="1:9" x14ac:dyDescent="0.35">
      <c r="B143" s="1"/>
      <c r="C143" s="1"/>
      <c r="D143" s="1"/>
      <c r="E143" s="1"/>
      <c r="F143" s="9"/>
      <c r="G143" s="10"/>
      <c r="H143"/>
    </row>
    <row r="144" spans="1:9" ht="22.2" x14ac:dyDescent="0.45">
      <c r="A144" s="119" t="str">
        <f>IF($A$16=0,"",IF(COUNTIFS($A$17:$A$26,B144)=1,1,"nvt"))</f>
        <v/>
      </c>
      <c r="B144" s="129" t="str">
        <f>B23</f>
        <v>Bijdragen in natura</v>
      </c>
      <c r="C144" s="37"/>
      <c r="D144" s="1"/>
      <c r="E144" s="1"/>
      <c r="F144" s="9"/>
      <c r="G144" s="10"/>
      <c r="H144"/>
    </row>
    <row r="145" spans="2:9" ht="18" customHeight="1" x14ac:dyDescent="0.3">
      <c r="B145" s="234" t="e">
        <f>IF(A144=1,VLOOKUP(B144,Alle_Kostensoorten[],2,FALSE),VLOOKUP(A144,Alle_Kostensoorten[],2,FALSE))</f>
        <v>#N/A</v>
      </c>
      <c r="C145" s="234"/>
      <c r="D145" s="234"/>
      <c r="E145" s="234"/>
      <c r="F145" s="234"/>
      <c r="G145" s="234"/>
      <c r="H145" s="234"/>
      <c r="I145" s="234"/>
    </row>
    <row r="146" spans="2:9" ht="9.75" customHeight="1" x14ac:dyDescent="0.35">
      <c r="B146" s="3"/>
      <c r="C146" s="1"/>
      <c r="D146" s="1"/>
      <c r="E146" s="1"/>
      <c r="F146" s="9"/>
      <c r="G146" s="10"/>
      <c r="H146"/>
    </row>
    <row r="147" spans="2:9" ht="16.5" customHeight="1" thickBot="1" x14ac:dyDescent="0.4">
      <c r="B147" s="195" t="s">
        <v>2</v>
      </c>
      <c r="C147" s="197" t="s">
        <v>94</v>
      </c>
      <c r="D147" s="196" t="s">
        <v>6</v>
      </c>
      <c r="E147" s="197" t="s">
        <v>0</v>
      </c>
      <c r="F147" s="196" t="s">
        <v>32</v>
      </c>
      <c r="G147" s="198"/>
      <c r="H147" s="198"/>
      <c r="I147" s="198"/>
    </row>
    <row r="148" spans="2:9" ht="15.75" customHeight="1" thickTop="1" x14ac:dyDescent="0.35">
      <c r="B148" s="185"/>
      <c r="C148" s="186"/>
      <c r="D148" s="187"/>
      <c r="E148" s="159">
        <f>IF($A$144=1,$D148,0)</f>
        <v>0</v>
      </c>
      <c r="F148" s="190"/>
      <c r="G148" s="191"/>
      <c r="H148" s="191"/>
      <c r="I148" s="191"/>
    </row>
    <row r="149" spans="2:9" ht="15.75" customHeight="1" x14ac:dyDescent="0.35">
      <c r="B149" s="161"/>
      <c r="C149" s="86"/>
      <c r="D149" s="166"/>
      <c r="E149" s="159">
        <f t="shared" ref="E149:E164" si="7">IF($A$144=1,$D149,0)</f>
        <v>0</v>
      </c>
      <c r="F149" s="167"/>
      <c r="G149" s="168"/>
      <c r="H149" s="168"/>
      <c r="I149" s="168"/>
    </row>
    <row r="150" spans="2:9" ht="15.75" customHeight="1" x14ac:dyDescent="0.35">
      <c r="B150" s="161"/>
      <c r="C150" s="86"/>
      <c r="D150" s="166"/>
      <c r="E150" s="159">
        <f t="shared" si="7"/>
        <v>0</v>
      </c>
      <c r="F150" s="167"/>
      <c r="G150" s="168"/>
      <c r="H150" s="168"/>
      <c r="I150" s="168"/>
    </row>
    <row r="151" spans="2:9" ht="15.75" customHeight="1" x14ac:dyDescent="0.35">
      <c r="B151" s="161"/>
      <c r="C151" s="86"/>
      <c r="D151" s="166"/>
      <c r="E151" s="159">
        <f t="shared" si="7"/>
        <v>0</v>
      </c>
      <c r="F151" s="167"/>
      <c r="G151" s="168"/>
      <c r="H151" s="168"/>
      <c r="I151" s="168"/>
    </row>
    <row r="152" spans="2:9" ht="15.75" customHeight="1" x14ac:dyDescent="0.35">
      <c r="B152" s="161"/>
      <c r="C152" s="86"/>
      <c r="D152" s="166"/>
      <c r="E152" s="159">
        <f t="shared" si="7"/>
        <v>0</v>
      </c>
      <c r="F152" s="167"/>
      <c r="G152" s="168"/>
      <c r="H152" s="168"/>
      <c r="I152" s="168"/>
    </row>
    <row r="153" spans="2:9" ht="15.75" customHeight="1" x14ac:dyDescent="0.35">
      <c r="B153" s="161"/>
      <c r="C153" s="86"/>
      <c r="D153" s="166"/>
      <c r="E153" s="159">
        <f t="shared" si="7"/>
        <v>0</v>
      </c>
      <c r="F153" s="167"/>
      <c r="G153" s="168"/>
      <c r="H153" s="168"/>
      <c r="I153" s="168"/>
    </row>
    <row r="154" spans="2:9" ht="15.75" customHeight="1" x14ac:dyDescent="0.35">
      <c r="B154" s="161"/>
      <c r="C154" s="86"/>
      <c r="D154" s="166"/>
      <c r="E154" s="159">
        <f t="shared" si="7"/>
        <v>0</v>
      </c>
      <c r="F154" s="167"/>
      <c r="G154" s="168"/>
      <c r="H154" s="168"/>
      <c r="I154" s="168"/>
    </row>
    <row r="155" spans="2:9" ht="15.75" customHeight="1" x14ac:dyDescent="0.35">
      <c r="B155" s="161"/>
      <c r="C155" s="86"/>
      <c r="D155" s="166"/>
      <c r="E155" s="159">
        <f t="shared" si="7"/>
        <v>0</v>
      </c>
      <c r="F155" s="167"/>
      <c r="G155" s="168"/>
      <c r="H155" s="168"/>
      <c r="I155" s="168"/>
    </row>
    <row r="156" spans="2:9" ht="15.75" customHeight="1" x14ac:dyDescent="0.35">
      <c r="B156" s="161"/>
      <c r="C156" s="86"/>
      <c r="D156" s="166"/>
      <c r="E156" s="159">
        <f t="shared" si="7"/>
        <v>0</v>
      </c>
      <c r="F156" s="167"/>
      <c r="G156" s="168"/>
      <c r="H156" s="168"/>
      <c r="I156" s="168"/>
    </row>
    <row r="157" spans="2:9" ht="15.75" customHeight="1" x14ac:dyDescent="0.35">
      <c r="B157" s="161"/>
      <c r="C157" s="86"/>
      <c r="D157" s="166"/>
      <c r="E157" s="159">
        <f t="shared" si="7"/>
        <v>0</v>
      </c>
      <c r="F157" s="167"/>
      <c r="G157" s="168"/>
      <c r="H157" s="168"/>
      <c r="I157" s="168"/>
    </row>
    <row r="158" spans="2:9" ht="15.75" customHeight="1" x14ac:dyDescent="0.35">
      <c r="B158" s="161"/>
      <c r="C158" s="86"/>
      <c r="D158" s="166"/>
      <c r="E158" s="159">
        <f t="shared" si="7"/>
        <v>0</v>
      </c>
      <c r="F158" s="167"/>
      <c r="G158" s="168"/>
      <c r="H158" s="168"/>
      <c r="I158" s="168"/>
    </row>
    <row r="159" spans="2:9" ht="15.75" customHeight="1" x14ac:dyDescent="0.35">
      <c r="B159" s="161"/>
      <c r="C159" s="86"/>
      <c r="D159" s="166"/>
      <c r="E159" s="159">
        <f t="shared" si="7"/>
        <v>0</v>
      </c>
      <c r="F159" s="167"/>
      <c r="G159" s="168"/>
      <c r="H159" s="168"/>
      <c r="I159" s="168"/>
    </row>
    <row r="160" spans="2:9" ht="15.75" customHeight="1" x14ac:dyDescent="0.35">
      <c r="B160" s="161"/>
      <c r="C160" s="86"/>
      <c r="D160" s="166"/>
      <c r="E160" s="159">
        <f t="shared" si="7"/>
        <v>0</v>
      </c>
      <c r="F160" s="167"/>
      <c r="G160" s="168"/>
      <c r="H160" s="168"/>
      <c r="I160" s="168"/>
    </row>
    <row r="161" spans="1:9" ht="15.75" customHeight="1" x14ac:dyDescent="0.35">
      <c r="B161" s="161"/>
      <c r="C161" s="86"/>
      <c r="D161" s="166"/>
      <c r="E161" s="159">
        <f t="shared" si="7"/>
        <v>0</v>
      </c>
      <c r="F161" s="167"/>
      <c r="G161" s="168"/>
      <c r="H161" s="168"/>
      <c r="I161" s="168"/>
    </row>
    <row r="162" spans="1:9" ht="15.75" customHeight="1" x14ac:dyDescent="0.35">
      <c r="B162" s="161"/>
      <c r="C162" s="86"/>
      <c r="D162" s="166"/>
      <c r="E162" s="159">
        <f t="shared" si="7"/>
        <v>0</v>
      </c>
      <c r="F162" s="167"/>
      <c r="G162" s="168"/>
      <c r="H162" s="168"/>
      <c r="I162" s="168"/>
    </row>
    <row r="163" spans="1:9" ht="15.75" customHeight="1" x14ac:dyDescent="0.35">
      <c r="B163" s="161"/>
      <c r="C163" s="86"/>
      <c r="D163" s="166"/>
      <c r="E163" s="159">
        <f t="shared" si="7"/>
        <v>0</v>
      </c>
      <c r="F163" s="167"/>
      <c r="G163" s="168"/>
      <c r="H163" s="168"/>
      <c r="I163" s="168"/>
    </row>
    <row r="164" spans="1:9" ht="15.75" customHeight="1" thickBot="1" x14ac:dyDescent="0.4">
      <c r="B164" s="75"/>
      <c r="C164" s="74"/>
      <c r="D164" s="76"/>
      <c r="E164" s="159">
        <f t="shared" si="7"/>
        <v>0</v>
      </c>
      <c r="F164" s="111"/>
      <c r="G164" s="112"/>
      <c r="H164" s="112"/>
      <c r="I164" s="112"/>
    </row>
    <row r="165" spans="1:9" ht="16.350000000000001" customHeight="1" thickTop="1" x14ac:dyDescent="0.35">
      <c r="B165" s="58" t="s">
        <v>80</v>
      </c>
      <c r="C165" s="58"/>
      <c r="D165" s="58"/>
      <c r="E165" s="137">
        <f>SUM(E148:E164)</f>
        <v>0</v>
      </c>
      <c r="F165" s="176"/>
      <c r="G165" s="176"/>
      <c r="H165" s="176"/>
      <c r="I165" s="176"/>
    </row>
    <row r="166" spans="1:9" ht="16.350000000000001" customHeight="1" x14ac:dyDescent="0.35">
      <c r="B166" s="1"/>
      <c r="C166" s="4"/>
      <c r="D166" s="7"/>
      <c r="E166" s="7"/>
      <c r="F166" s="11"/>
      <c r="G166"/>
      <c r="H166"/>
    </row>
    <row r="167" spans="1:9" x14ac:dyDescent="0.35">
      <c r="B167" s="1"/>
      <c r="C167" s="1"/>
      <c r="D167" s="4"/>
      <c r="E167" s="13"/>
      <c r="F167" s="13"/>
      <c r="G167" s="9"/>
      <c r="H167"/>
    </row>
    <row r="168" spans="1:9" ht="22.2" x14ac:dyDescent="0.45">
      <c r="A168" s="119" t="str">
        <f>IF($A$16=0,"",IF(COUNTIFS($A$17:$A$26,B168)=1,1,"nvt"))</f>
        <v/>
      </c>
      <c r="B168" s="37" t="str">
        <f>B24</f>
        <v>Afschrijvingskosten</v>
      </c>
      <c r="C168" s="37"/>
      <c r="D168" s="1"/>
      <c r="E168" s="1"/>
      <c r="F168" s="9"/>
      <c r="G168" s="8"/>
      <c r="H168"/>
    </row>
    <row r="169" spans="1:9" ht="15" customHeight="1" x14ac:dyDescent="0.3">
      <c r="B169" s="234" t="e">
        <f>IF(A168=1,VLOOKUP(B168,Alle_Kostensoorten[],2,FALSE),VLOOKUP(A168,Alle_Kostensoorten[],2,FALSE))</f>
        <v>#N/A</v>
      </c>
      <c r="C169" s="234"/>
      <c r="D169" s="234"/>
      <c r="E169" s="234"/>
      <c r="F169" s="234"/>
      <c r="G169" s="234"/>
      <c r="H169" s="234"/>
      <c r="I169" s="234"/>
    </row>
    <row r="170" spans="1:9" ht="9.75" customHeight="1" x14ac:dyDescent="0.35">
      <c r="B170" s="3"/>
      <c r="C170" s="1"/>
      <c r="D170" s="1"/>
      <c r="E170" s="1"/>
      <c r="F170" s="9"/>
      <c r="G170" s="8"/>
      <c r="H170"/>
    </row>
    <row r="171" spans="1:9" ht="48.75" customHeight="1" thickBot="1" x14ac:dyDescent="0.4">
      <c r="B171" s="195" t="s">
        <v>2</v>
      </c>
      <c r="C171" s="196" t="s">
        <v>90</v>
      </c>
      <c r="D171" s="196" t="s">
        <v>3</v>
      </c>
      <c r="E171" s="196" t="s">
        <v>117</v>
      </c>
      <c r="F171" s="196" t="s">
        <v>4</v>
      </c>
      <c r="G171" s="196" t="s">
        <v>104</v>
      </c>
      <c r="H171" s="196" t="s">
        <v>5</v>
      </c>
      <c r="I171" s="196" t="s">
        <v>0</v>
      </c>
    </row>
    <row r="172" spans="1:9" ht="15.75" customHeight="1" thickTop="1" x14ac:dyDescent="0.35">
      <c r="B172" s="185"/>
      <c r="C172" s="192"/>
      <c r="D172" s="193"/>
      <c r="E172" s="193"/>
      <c r="F172" s="189"/>
      <c r="G172" s="189"/>
      <c r="H172" s="194"/>
      <c r="I172" s="159">
        <f>IFERROR(IF($A$168=1,(D172-E172)*(G172/F172)*H172,0),0)</f>
        <v>0</v>
      </c>
    </row>
    <row r="173" spans="1:9" ht="15.75" customHeight="1" x14ac:dyDescent="0.35">
      <c r="B173" s="161"/>
      <c r="C173" s="162"/>
      <c r="D173" s="163"/>
      <c r="E173" s="163"/>
      <c r="F173" s="164"/>
      <c r="G173" s="164"/>
      <c r="H173" s="165"/>
      <c r="I173" s="160">
        <f t="shared" ref="I173:I179" si="8">IFERROR(IF($A$168=1,(D173-E173)*(G173/F173)*H173,0),0)</f>
        <v>0</v>
      </c>
    </row>
    <row r="174" spans="1:9" ht="15.75" customHeight="1" x14ac:dyDescent="0.35">
      <c r="B174" s="161"/>
      <c r="C174" s="162"/>
      <c r="D174" s="163"/>
      <c r="E174" s="163"/>
      <c r="F174" s="164"/>
      <c r="G174" s="164"/>
      <c r="H174" s="165"/>
      <c r="I174" s="160">
        <f t="shared" si="8"/>
        <v>0</v>
      </c>
    </row>
    <row r="175" spans="1:9" ht="15.75" customHeight="1" x14ac:dyDescent="0.35">
      <c r="B175" s="161"/>
      <c r="C175" s="162"/>
      <c r="D175" s="163"/>
      <c r="E175" s="163"/>
      <c r="F175" s="164"/>
      <c r="G175" s="164"/>
      <c r="H175" s="165"/>
      <c r="I175" s="160">
        <f t="shared" si="8"/>
        <v>0</v>
      </c>
    </row>
    <row r="176" spans="1:9" ht="15.75" customHeight="1" x14ac:dyDescent="0.35">
      <c r="B176" s="161"/>
      <c r="C176" s="162"/>
      <c r="D176" s="163"/>
      <c r="E176" s="163"/>
      <c r="F176" s="164"/>
      <c r="G176" s="164"/>
      <c r="H176" s="165"/>
      <c r="I176" s="160">
        <f t="shared" si="8"/>
        <v>0</v>
      </c>
    </row>
    <row r="177" spans="1:9" ht="15.75" customHeight="1" x14ac:dyDescent="0.35">
      <c r="B177" s="161"/>
      <c r="C177" s="162"/>
      <c r="D177" s="163"/>
      <c r="E177" s="163"/>
      <c r="F177" s="164"/>
      <c r="G177" s="164"/>
      <c r="H177" s="165"/>
      <c r="I177" s="160">
        <f t="shared" si="8"/>
        <v>0</v>
      </c>
    </row>
    <row r="178" spans="1:9" ht="15.75" customHeight="1" x14ac:dyDescent="0.35">
      <c r="B178" s="161"/>
      <c r="C178" s="162"/>
      <c r="D178" s="163"/>
      <c r="E178" s="163"/>
      <c r="F178" s="164"/>
      <c r="G178" s="164"/>
      <c r="H178" s="165"/>
      <c r="I178" s="160">
        <f t="shared" si="8"/>
        <v>0</v>
      </c>
    </row>
    <row r="179" spans="1:9" ht="15.75" customHeight="1" thickBot="1" x14ac:dyDescent="0.4">
      <c r="B179" s="75"/>
      <c r="C179" s="79"/>
      <c r="D179" s="80"/>
      <c r="E179" s="80"/>
      <c r="F179" s="117"/>
      <c r="G179" s="117"/>
      <c r="H179" s="109"/>
      <c r="I179" s="131">
        <f t="shared" si="8"/>
        <v>0</v>
      </c>
    </row>
    <row r="180" spans="1:9" ht="15.6" thickTop="1" x14ac:dyDescent="0.35">
      <c r="B180" s="58" t="s">
        <v>80</v>
      </c>
      <c r="C180" s="58"/>
      <c r="D180" s="58"/>
      <c r="E180" s="58"/>
      <c r="F180" s="58"/>
      <c r="G180" s="58"/>
      <c r="H180" s="176"/>
      <c r="I180" s="137">
        <f>SUM(I172:I179)</f>
        <v>0</v>
      </c>
    </row>
    <row r="181" spans="1:9" x14ac:dyDescent="0.35">
      <c r="B181" s="1"/>
      <c r="C181" s="1"/>
      <c r="D181" s="1"/>
      <c r="E181" s="1"/>
      <c r="F181" s="14"/>
      <c r="G181" s="14"/>
      <c r="H181" s="8"/>
    </row>
    <row r="182" spans="1:9" x14ac:dyDescent="0.35">
      <c r="B182" s="3"/>
      <c r="C182" s="1"/>
      <c r="D182" s="1"/>
      <c r="E182" s="1"/>
      <c r="F182" s="9"/>
      <c r="G182" s="10"/>
      <c r="H182"/>
    </row>
    <row r="183" spans="1:9" ht="22.2" x14ac:dyDescent="0.45">
      <c r="A183" s="119" t="str">
        <f>IF($A$16=0,"",IF(COUNTIFS($A$17:$A$26,B183)=1,1,"nvt"))</f>
        <v/>
      </c>
      <c r="B183" s="129" t="str">
        <f>B25</f>
        <v>Overige kosten</v>
      </c>
      <c r="C183" s="37"/>
      <c r="D183"/>
      <c r="E183"/>
      <c r="F183"/>
      <c r="G183"/>
      <c r="H183"/>
    </row>
    <row r="184" spans="1:9" ht="14.25" customHeight="1" x14ac:dyDescent="0.3">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35">
      <c r="B185" s="3"/>
      <c r="C185" s="4"/>
      <c r="D185"/>
      <c r="E185"/>
      <c r="F185"/>
      <c r="G185"/>
      <c r="H185"/>
    </row>
    <row r="186" spans="1:9" ht="15.6" thickBot="1" x14ac:dyDescent="0.4">
      <c r="B186" s="158" t="s">
        <v>2</v>
      </c>
      <c r="C186" s="110" t="s">
        <v>94</v>
      </c>
      <c r="D186" s="110" t="s">
        <v>123</v>
      </c>
      <c r="E186" s="110" t="s">
        <v>116</v>
      </c>
      <c r="F186" s="157" t="s">
        <v>0</v>
      </c>
      <c r="G186" s="110" t="s">
        <v>32</v>
      </c>
      <c r="H186" s="198"/>
      <c r="I186" s="198"/>
    </row>
    <row r="187" spans="1:9" ht="15.75" customHeight="1" thickTop="1" x14ac:dyDescent="0.35">
      <c r="B187" s="203"/>
      <c r="C187" s="186"/>
      <c r="D187" s="186"/>
      <c r="E187" s="189"/>
      <c r="F187" s="159">
        <f>IF($A$183=1,$E187*$D187,0)</f>
        <v>0</v>
      </c>
      <c r="G187" s="186"/>
      <c r="H187" s="191"/>
      <c r="I187" s="191"/>
    </row>
    <row r="188" spans="1:9" ht="15.75" customHeight="1" x14ac:dyDescent="0.35">
      <c r="B188" s="173"/>
      <c r="C188" s="86"/>
      <c r="D188" s="186"/>
      <c r="E188" s="189"/>
      <c r="F188" s="160">
        <f t="shared" ref="F188:F202" si="9">IF($A$183=1,$E188*$D188,0)</f>
        <v>0</v>
      </c>
      <c r="G188" s="186"/>
      <c r="H188" s="168"/>
      <c r="I188" s="168"/>
    </row>
    <row r="189" spans="1:9" ht="15.75" customHeight="1" x14ac:dyDescent="0.35">
      <c r="B189" s="173"/>
      <c r="C189" s="86"/>
      <c r="D189" s="186"/>
      <c r="E189" s="189"/>
      <c r="F189" s="160">
        <f t="shared" si="9"/>
        <v>0</v>
      </c>
      <c r="G189" s="186"/>
      <c r="H189" s="168"/>
      <c r="I189" s="168"/>
    </row>
    <row r="190" spans="1:9" ht="15.75" customHeight="1" x14ac:dyDescent="0.35">
      <c r="B190" s="173"/>
      <c r="C190" s="86"/>
      <c r="D190" s="186"/>
      <c r="E190" s="189"/>
      <c r="F190" s="160">
        <f t="shared" si="9"/>
        <v>0</v>
      </c>
      <c r="G190" s="186"/>
      <c r="H190" s="168"/>
      <c r="I190" s="168"/>
    </row>
    <row r="191" spans="1:9" ht="15.75" customHeight="1" x14ac:dyDescent="0.35">
      <c r="B191" s="173"/>
      <c r="C191" s="86"/>
      <c r="D191" s="186"/>
      <c r="E191" s="189"/>
      <c r="F191" s="160">
        <f t="shared" si="9"/>
        <v>0</v>
      </c>
      <c r="G191" s="186"/>
      <c r="H191" s="168"/>
      <c r="I191" s="168"/>
    </row>
    <row r="192" spans="1:9" ht="15.75" customHeight="1" x14ac:dyDescent="0.35">
      <c r="B192" s="173"/>
      <c r="C192" s="86"/>
      <c r="D192" s="186"/>
      <c r="E192" s="189"/>
      <c r="F192" s="160">
        <f t="shared" si="9"/>
        <v>0</v>
      </c>
      <c r="G192" s="186"/>
      <c r="H192" s="168"/>
      <c r="I192" s="168"/>
    </row>
    <row r="193" spans="1:9" ht="15.75" customHeight="1" x14ac:dyDescent="0.35">
      <c r="B193" s="173"/>
      <c r="C193" s="86"/>
      <c r="D193" s="86"/>
      <c r="E193" s="164"/>
      <c r="F193" s="160">
        <f t="shared" si="9"/>
        <v>0</v>
      </c>
      <c r="G193" s="86"/>
      <c r="H193" s="168"/>
      <c r="I193" s="168"/>
    </row>
    <row r="194" spans="1:9" ht="15.75" customHeight="1" x14ac:dyDescent="0.35">
      <c r="B194" s="173"/>
      <c r="C194" s="86"/>
      <c r="D194" s="86"/>
      <c r="E194" s="164"/>
      <c r="F194" s="160">
        <f t="shared" si="9"/>
        <v>0</v>
      </c>
      <c r="G194" s="86"/>
      <c r="H194" s="168"/>
      <c r="I194" s="168"/>
    </row>
    <row r="195" spans="1:9" ht="15.75" customHeight="1" x14ac:dyDescent="0.35">
      <c r="B195" s="173"/>
      <c r="C195" s="86"/>
      <c r="D195" s="86"/>
      <c r="E195" s="164"/>
      <c r="F195" s="160">
        <f t="shared" si="9"/>
        <v>0</v>
      </c>
      <c r="G195" s="86"/>
      <c r="H195" s="168"/>
      <c r="I195" s="168"/>
    </row>
    <row r="196" spans="1:9" ht="15.75" customHeight="1" x14ac:dyDescent="0.35">
      <c r="B196" s="173"/>
      <c r="C196" s="86"/>
      <c r="D196" s="86"/>
      <c r="E196" s="164"/>
      <c r="F196" s="160">
        <f t="shared" si="9"/>
        <v>0</v>
      </c>
      <c r="G196" s="86"/>
      <c r="H196" s="168"/>
      <c r="I196" s="168"/>
    </row>
    <row r="197" spans="1:9" ht="15.75" customHeight="1" x14ac:dyDescent="0.35">
      <c r="B197" s="173"/>
      <c r="C197" s="86"/>
      <c r="D197" s="86"/>
      <c r="E197" s="164"/>
      <c r="F197" s="160">
        <f t="shared" si="9"/>
        <v>0</v>
      </c>
      <c r="G197" s="86"/>
      <c r="H197" s="168"/>
      <c r="I197" s="168"/>
    </row>
    <row r="198" spans="1:9" ht="15.75" customHeight="1" x14ac:dyDescent="0.35">
      <c r="B198" s="173"/>
      <c r="C198" s="86"/>
      <c r="D198" s="86"/>
      <c r="E198" s="164"/>
      <c r="F198" s="160">
        <f t="shared" si="9"/>
        <v>0</v>
      </c>
      <c r="G198" s="86"/>
      <c r="H198" s="168"/>
      <c r="I198" s="168"/>
    </row>
    <row r="199" spans="1:9" ht="15.75" customHeight="1" x14ac:dyDescent="0.35">
      <c r="B199" s="173"/>
      <c r="C199" s="86"/>
      <c r="D199" s="86"/>
      <c r="E199" s="164"/>
      <c r="F199" s="160">
        <f t="shared" si="9"/>
        <v>0</v>
      </c>
      <c r="G199" s="86"/>
      <c r="H199" s="168"/>
      <c r="I199" s="168"/>
    </row>
    <row r="200" spans="1:9" ht="15.75" customHeight="1" x14ac:dyDescent="0.35">
      <c r="B200" s="173"/>
      <c r="C200" s="86"/>
      <c r="D200" s="86"/>
      <c r="E200" s="164"/>
      <c r="F200" s="160">
        <f t="shared" si="9"/>
        <v>0</v>
      </c>
      <c r="G200" s="86"/>
      <c r="H200" s="168"/>
      <c r="I200" s="168"/>
    </row>
    <row r="201" spans="1:9" ht="15.75" customHeight="1" x14ac:dyDescent="0.35">
      <c r="B201" s="173"/>
      <c r="C201" s="86"/>
      <c r="D201" s="86"/>
      <c r="E201" s="164"/>
      <c r="F201" s="160">
        <f t="shared" si="9"/>
        <v>0</v>
      </c>
      <c r="G201" s="86"/>
      <c r="H201" s="168"/>
      <c r="I201" s="168"/>
    </row>
    <row r="202" spans="1:9" ht="15.75" customHeight="1" thickBot="1" x14ac:dyDescent="0.4">
      <c r="B202" s="73"/>
      <c r="C202" s="74"/>
      <c r="D202" s="74"/>
      <c r="E202" s="117"/>
      <c r="F202" s="131">
        <f t="shared" si="9"/>
        <v>0</v>
      </c>
      <c r="G202" s="74"/>
      <c r="H202" s="168"/>
      <c r="I202" s="168"/>
    </row>
    <row r="203" spans="1:9" ht="15.6" thickTop="1" x14ac:dyDescent="0.35">
      <c r="B203" s="174" t="s">
        <v>80</v>
      </c>
      <c r="C203" s="174"/>
      <c r="D203" s="174"/>
      <c r="E203" s="175"/>
      <c r="F203" s="137">
        <f>SUM(F187:F202)</f>
        <v>0</v>
      </c>
      <c r="G203" s="174"/>
      <c r="H203" s="174"/>
      <c r="I203" s="174"/>
    </row>
    <row r="204" spans="1:9" x14ac:dyDescent="0.35">
      <c r="B204" s="1"/>
      <c r="C204" s="1"/>
      <c r="D204" s="1"/>
      <c r="E204" s="1"/>
      <c r="F204" s="7"/>
      <c r="G204" s="8"/>
      <c r="H204"/>
    </row>
    <row r="205" spans="1:9" x14ac:dyDescent="0.35">
      <c r="B205" s="1"/>
      <c r="C205" s="1"/>
      <c r="D205" s="1"/>
      <c r="E205" s="1"/>
      <c r="F205" s="7"/>
      <c r="G205" s="8"/>
      <c r="H205"/>
    </row>
    <row r="206" spans="1:9" ht="22.2" x14ac:dyDescent="0.45">
      <c r="A206" s="119" t="str">
        <f>IF($A$16=0,"",IF(COUNTIFS($A$17:$A$26,B206)=1,1,"nvt"))</f>
        <v/>
      </c>
      <c r="B206" s="129" t="str">
        <f>B26</f>
        <v>Forfait 40% voor overige kosten</v>
      </c>
      <c r="C206" s="37"/>
      <c r="D206" s="37"/>
      <c r="E206" s="1"/>
      <c r="F206" s="7"/>
      <c r="G206" s="8"/>
      <c r="H206"/>
    </row>
    <row r="207" spans="1:9" ht="14.25" customHeight="1" x14ac:dyDescent="0.3">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35">
      <c r="B208" s="1"/>
      <c r="C208" s="1"/>
      <c r="D208" s="1"/>
      <c r="E208" s="1"/>
      <c r="F208" s="7"/>
      <c r="G208" s="8"/>
      <c r="H208"/>
    </row>
    <row r="209" spans="2:9" ht="15.6" thickBot="1" x14ac:dyDescent="0.4">
      <c r="B209" s="158" t="s">
        <v>2</v>
      </c>
      <c r="C209" s="157" t="s">
        <v>0</v>
      </c>
      <c r="D209"/>
      <c r="E209"/>
      <c r="F209"/>
      <c r="G209"/>
      <c r="H209"/>
    </row>
    <row r="210" spans="2:9" ht="15.75" customHeight="1" thickTop="1" x14ac:dyDescent="0.35">
      <c r="B210" s="226" t="str">
        <f>Hulpblad!V2</f>
        <v xml:space="preserve"> </v>
      </c>
      <c r="C210" s="159">
        <f>IF(AND($A$206=1,B210&lt;&gt;"",B210&lt;&gt;" "),(SUMIFS($G$59:$G$73,$B$59:$B$73,$B210)+SUMIFS($E$115:$E$124,$B$115:$B$124,$B210))*0.4,0)</f>
        <v>0</v>
      </c>
      <c r="D210"/>
      <c r="E210"/>
      <c r="F210"/>
      <c r="G210"/>
      <c r="H210"/>
    </row>
    <row r="211" spans="2:9" ht="15.75" customHeight="1" x14ac:dyDescent="0.35">
      <c r="B211" s="227" t="str">
        <f>Hulpblad!V3</f>
        <v xml:space="preserve"> </v>
      </c>
      <c r="C211" s="160">
        <f t="shared" ref="C211:C219" si="10">IF(AND($A$206=1,B211&lt;&gt;"",B211&lt;&gt;" "),(SUMIFS($G$59:$G$73,$B$59:$B$73,$B211)+SUMIFS($E$115:$E$124,$B$115:$B$124,$B211))*0.4,0)</f>
        <v>0</v>
      </c>
      <c r="D211"/>
      <c r="E211"/>
      <c r="F211"/>
      <c r="G211"/>
      <c r="H211"/>
    </row>
    <row r="212" spans="2:9" ht="15.75" customHeight="1" x14ac:dyDescent="0.35">
      <c r="B212" s="227" t="str">
        <f>Hulpblad!V4</f>
        <v xml:space="preserve"> </v>
      </c>
      <c r="C212" s="160">
        <f t="shared" si="10"/>
        <v>0</v>
      </c>
      <c r="D212"/>
      <c r="E212"/>
      <c r="F212"/>
      <c r="G212"/>
      <c r="H212"/>
    </row>
    <row r="213" spans="2:9" ht="15.75" customHeight="1" x14ac:dyDescent="0.35">
      <c r="B213" s="227" t="str">
        <f>Hulpblad!V5</f>
        <v xml:space="preserve"> </v>
      </c>
      <c r="C213" s="160">
        <f t="shared" si="10"/>
        <v>0</v>
      </c>
      <c r="D213"/>
      <c r="E213"/>
      <c r="F213"/>
      <c r="G213"/>
      <c r="H213"/>
    </row>
    <row r="214" spans="2:9" ht="15.75" customHeight="1" x14ac:dyDescent="0.35">
      <c r="B214" s="227" t="str">
        <f>Hulpblad!V6</f>
        <v xml:space="preserve"> </v>
      </c>
      <c r="C214" s="160">
        <f t="shared" si="10"/>
        <v>0</v>
      </c>
      <c r="D214"/>
      <c r="E214"/>
      <c r="F214"/>
      <c r="G214"/>
      <c r="H214"/>
    </row>
    <row r="215" spans="2:9" ht="15.75" customHeight="1" x14ac:dyDescent="0.35">
      <c r="B215" s="227" t="str">
        <f>Hulpblad!V7</f>
        <v xml:space="preserve"> </v>
      </c>
      <c r="C215" s="160">
        <f t="shared" si="10"/>
        <v>0</v>
      </c>
      <c r="D215"/>
      <c r="E215"/>
      <c r="F215"/>
      <c r="G215"/>
      <c r="H215"/>
    </row>
    <row r="216" spans="2:9" ht="15.75" customHeight="1" x14ac:dyDescent="0.35">
      <c r="B216" s="227" t="str">
        <f>Hulpblad!V8</f>
        <v xml:space="preserve"> </v>
      </c>
      <c r="C216" s="160">
        <f t="shared" si="10"/>
        <v>0</v>
      </c>
      <c r="D216"/>
      <c r="E216"/>
      <c r="F216"/>
      <c r="G216"/>
      <c r="H216"/>
    </row>
    <row r="217" spans="2:9" ht="15.75" customHeight="1" x14ac:dyDescent="0.35">
      <c r="B217" s="227" t="str">
        <f>Hulpblad!V9</f>
        <v xml:space="preserve"> </v>
      </c>
      <c r="C217" s="160">
        <f t="shared" si="10"/>
        <v>0</v>
      </c>
      <c r="D217"/>
      <c r="E217"/>
      <c r="F217"/>
      <c r="G217"/>
      <c r="H217"/>
    </row>
    <row r="218" spans="2:9" ht="15.75" customHeight="1" x14ac:dyDescent="0.35">
      <c r="B218" s="227" t="str">
        <f>Hulpblad!V10</f>
        <v xml:space="preserve"> </v>
      </c>
      <c r="C218" s="160">
        <f t="shared" si="10"/>
        <v>0</v>
      </c>
      <c r="D218"/>
      <c r="E218"/>
      <c r="F218"/>
      <c r="G218"/>
      <c r="H218"/>
    </row>
    <row r="219" spans="2:9" ht="15.75" customHeight="1" thickBot="1" x14ac:dyDescent="0.4">
      <c r="B219" s="227" t="str">
        <f>Hulpblad!V11</f>
        <v xml:space="preserve"> </v>
      </c>
      <c r="C219" s="160">
        <f t="shared" si="10"/>
        <v>0</v>
      </c>
      <c r="D219"/>
      <c r="E219"/>
      <c r="F219"/>
      <c r="G219"/>
      <c r="H219"/>
    </row>
    <row r="220" spans="2:9" ht="15.6" thickTop="1" x14ac:dyDescent="0.35">
      <c r="B220" s="228" t="s">
        <v>80</v>
      </c>
      <c r="C220" s="137">
        <f>SUM(C210:C219)</f>
        <v>0</v>
      </c>
      <c r="D220"/>
      <c r="E220"/>
      <c r="F220"/>
      <c r="G220"/>
      <c r="H220"/>
    </row>
    <row r="221" spans="2:9" x14ac:dyDescent="0.35">
      <c r="B221" s="3"/>
      <c r="C221" s="1"/>
      <c r="D221" s="1"/>
      <c r="E221" s="1"/>
      <c r="F221" s="9"/>
      <c r="G221" s="10"/>
      <c r="H221"/>
    </row>
    <row r="222" spans="2:9" ht="15.6" thickBot="1" x14ac:dyDescent="0.4">
      <c r="B222" s="33"/>
      <c r="C222" s="34"/>
      <c r="D222" s="34"/>
      <c r="E222" s="34"/>
      <c r="F222" s="35"/>
      <c r="G222" s="36"/>
      <c r="H222" s="36"/>
      <c r="I222" s="36"/>
    </row>
    <row r="223" spans="2:9" ht="7.5" customHeight="1" thickTop="1" x14ac:dyDescent="0.35">
      <c r="B223" s="3"/>
      <c r="C223" s="1"/>
      <c r="D223" s="1"/>
      <c r="E223" s="1"/>
      <c r="F223" s="9"/>
      <c r="G223" s="10"/>
      <c r="H223"/>
    </row>
    <row r="224" spans="2:9" ht="23.4" x14ac:dyDescent="0.3">
      <c r="B224" s="236" t="s">
        <v>45</v>
      </c>
      <c r="C224" s="236"/>
      <c r="D224" s="236"/>
      <c r="E224" s="236"/>
      <c r="F224" s="236"/>
      <c r="G224" s="236"/>
      <c r="H224" s="236"/>
    </row>
    <row r="225" spans="2:9" x14ac:dyDescent="0.35">
      <c r="B225" s="3"/>
      <c r="C225" s="1"/>
      <c r="D225" s="1"/>
      <c r="E225" s="1"/>
      <c r="F225" s="9"/>
      <c r="G225" s="10"/>
      <c r="H225"/>
    </row>
    <row r="226" spans="2:9" ht="22.2" x14ac:dyDescent="0.45">
      <c r="B226" s="37" t="s">
        <v>36</v>
      </c>
      <c r="C226" s="10"/>
      <c r="D226" s="10"/>
      <c r="E226" s="10"/>
      <c r="F226" s="9"/>
      <c r="G226" s="10"/>
      <c r="H226"/>
    </row>
    <row r="227" spans="2:9" ht="158.25" customHeight="1" x14ac:dyDescent="0.3">
      <c r="B227" s="235" t="s">
        <v>105</v>
      </c>
      <c r="C227" s="235"/>
      <c r="D227" s="235"/>
      <c r="E227" s="235"/>
      <c r="F227" s="235"/>
      <c r="G227" s="235"/>
      <c r="H227" s="235"/>
      <c r="I227" s="235"/>
    </row>
    <row r="228" spans="2:9" x14ac:dyDescent="0.35">
      <c r="B228" s="3"/>
      <c r="C228" s="10"/>
      <c r="D228" s="10"/>
      <c r="E228" s="10"/>
      <c r="F228" s="9"/>
      <c r="G228" s="10"/>
      <c r="H228"/>
    </row>
    <row r="229" spans="2:9" ht="15.6" customHeight="1" thickBot="1" x14ac:dyDescent="0.4">
      <c r="B229" s="38" t="s">
        <v>37</v>
      </c>
      <c r="C229" s="39" t="s">
        <v>6</v>
      </c>
      <c r="D229" s="39" t="s">
        <v>34</v>
      </c>
      <c r="E229" s="115" t="s">
        <v>46</v>
      </c>
      <c r="F229" s="114"/>
      <c r="G229" s="114"/>
      <c r="H229" s="114"/>
      <c r="I229" s="114"/>
    </row>
    <row r="230" spans="2:9" ht="15.75" customHeight="1" thickTop="1" x14ac:dyDescent="0.35">
      <c r="B230" s="44" t="s">
        <v>155</v>
      </c>
      <c r="C230" s="81"/>
      <c r="D230" s="132">
        <f>IFERROR(C230/$C$238,0)</f>
        <v>0</v>
      </c>
      <c r="E230" s="83"/>
      <c r="F230" s="84"/>
      <c r="G230" s="84"/>
      <c r="H230" s="84"/>
      <c r="I230" s="85"/>
    </row>
    <row r="231" spans="2:9" ht="31.5" customHeight="1" x14ac:dyDescent="0.35">
      <c r="B231" s="206" t="s">
        <v>125</v>
      </c>
      <c r="C231" s="81"/>
      <c r="D231" s="132">
        <f>IFERROR(C231/$C$238,0)</f>
        <v>0</v>
      </c>
      <c r="E231" s="186"/>
      <c r="F231" s="188"/>
      <c r="G231" s="188"/>
      <c r="H231" s="188"/>
      <c r="I231" s="205"/>
    </row>
    <row r="232" spans="2:9" ht="15.75" customHeight="1" x14ac:dyDescent="0.35">
      <c r="B232" s="44" t="s">
        <v>88</v>
      </c>
      <c r="C232" s="81"/>
      <c r="D232" s="132">
        <f t="shared" ref="D232:D236" si="11">IFERROR(C232/$C$238,0)</f>
        <v>0</v>
      </c>
      <c r="E232" s="86"/>
      <c r="F232" s="87"/>
      <c r="G232" s="87"/>
      <c r="H232" s="87"/>
      <c r="I232" s="88"/>
    </row>
    <row r="233" spans="2:9" ht="15.75" customHeight="1" x14ac:dyDescent="0.35">
      <c r="B233" s="44" t="s">
        <v>89</v>
      </c>
      <c r="C233" s="81"/>
      <c r="D233" s="132">
        <f t="shared" si="11"/>
        <v>0</v>
      </c>
      <c r="E233" s="86"/>
      <c r="F233" s="87"/>
      <c r="G233" s="87"/>
      <c r="H233" s="87"/>
      <c r="I233" s="88"/>
    </row>
    <row r="234" spans="2:9" ht="15.75" customHeight="1" x14ac:dyDescent="0.35">
      <c r="B234" s="44" t="s">
        <v>38</v>
      </c>
      <c r="C234" s="81"/>
      <c r="D234" s="132">
        <f t="shared" si="11"/>
        <v>0</v>
      </c>
      <c r="E234" s="86"/>
      <c r="F234" s="87"/>
      <c r="G234" s="87"/>
      <c r="H234" s="87"/>
      <c r="I234" s="88"/>
    </row>
    <row r="235" spans="2:9" ht="15.75" customHeight="1" thickBot="1" x14ac:dyDescent="0.4">
      <c r="B235" s="45" t="s">
        <v>39</v>
      </c>
      <c r="C235" s="82"/>
      <c r="D235" s="133">
        <f t="shared" si="11"/>
        <v>0</v>
      </c>
      <c r="E235" s="89"/>
      <c r="F235" s="90"/>
      <c r="G235" s="90"/>
      <c r="H235" s="90"/>
      <c r="I235" s="91"/>
    </row>
    <row r="236" spans="2:9" ht="16.2" thickTop="1" thickBot="1" x14ac:dyDescent="0.4">
      <c r="B236" s="59" t="s">
        <v>1</v>
      </c>
      <c r="C236" s="134">
        <f>SUM(C230:C235)</f>
        <v>0</v>
      </c>
      <c r="D236" s="135">
        <f t="shared" si="11"/>
        <v>0</v>
      </c>
      <c r="E236" s="60"/>
      <c r="F236" s="60"/>
      <c r="G236" s="60"/>
      <c r="H236" s="59"/>
      <c r="I236" s="61"/>
    </row>
    <row r="237" spans="2:9" ht="13.5" customHeight="1" thickTop="1" x14ac:dyDescent="0.35">
      <c r="B237" s="10"/>
      <c r="C237" s="10"/>
      <c r="D237" s="10"/>
      <c r="E237" s="10"/>
      <c r="F237" s="9"/>
      <c r="G237" s="10"/>
      <c r="H237"/>
    </row>
    <row r="238" spans="2:9" ht="15.6" thickBot="1" x14ac:dyDescent="0.4">
      <c r="B238" s="38" t="s">
        <v>0</v>
      </c>
      <c r="C238" s="136">
        <f>D27</f>
        <v>0</v>
      </c>
      <c r="D238" s="10"/>
      <c r="E238" s="10"/>
      <c r="F238" s="9"/>
      <c r="G238" s="10"/>
      <c r="H238"/>
    </row>
    <row r="239" spans="2:9" ht="15.6" thickTop="1" x14ac:dyDescent="0.35">
      <c r="B239" s="3"/>
      <c r="C239" s="1"/>
      <c r="D239" s="1"/>
      <c r="E239" s="1"/>
      <c r="F239" s="9"/>
      <c r="G239" s="10"/>
      <c r="H239"/>
    </row>
    <row r="240" spans="2:9" ht="15.6" thickBot="1" x14ac:dyDescent="0.4">
      <c r="B240" s="38" t="s">
        <v>82</v>
      </c>
      <c r="C240" s="136" t="str">
        <f>IF(ROUND(C236,2)-ROUND(C238,2)=0,"JA",C236-C238)</f>
        <v>JA</v>
      </c>
      <c r="D240" s="1"/>
      <c r="E240" s="1"/>
      <c r="F240" s="9"/>
      <c r="G240" s="10"/>
      <c r="H240"/>
    </row>
    <row r="241" spans="2:8" thickTop="1" x14ac:dyDescent="0.3">
      <c r="B241" s="10"/>
      <c r="C241" s="10"/>
      <c r="D241" s="10"/>
      <c r="E241" s="10"/>
      <c r="F241" s="10"/>
      <c r="G241" s="10"/>
      <c r="H241" s="10"/>
    </row>
    <row r="242" spans="2:8" ht="14.4" x14ac:dyDescent="0.3">
      <c r="B242" s="10"/>
      <c r="C242" s="10"/>
      <c r="D242" s="10"/>
      <c r="E242" s="10"/>
      <c r="F242" s="10"/>
      <c r="G242" s="10"/>
      <c r="H242" s="10"/>
    </row>
    <row r="243" spans="2:8" ht="14.4" x14ac:dyDescent="0.3">
      <c r="B243" s="10"/>
      <c r="C243" s="10"/>
      <c r="D243" s="10"/>
      <c r="E243" s="10"/>
      <c r="F243" s="10"/>
      <c r="G243" s="10"/>
      <c r="H243" s="10"/>
    </row>
    <row r="244" spans="2:8" ht="14.4" x14ac:dyDescent="0.3">
      <c r="B244" s="10"/>
      <c r="C244" s="10"/>
      <c r="D244" s="10"/>
      <c r="E244" s="10"/>
      <c r="F244" s="10"/>
      <c r="G244" s="10"/>
      <c r="H244" s="10"/>
    </row>
    <row r="245" spans="2:8" ht="14.4" x14ac:dyDescent="0.3">
      <c r="B245" s="10"/>
      <c r="C245" s="10"/>
      <c r="D245" s="10"/>
      <c r="E245" s="10"/>
      <c r="F245" s="10"/>
      <c r="G245" s="10"/>
      <c r="H245" s="10"/>
    </row>
    <row r="246" spans="2:8" ht="14.4" x14ac:dyDescent="0.3">
      <c r="B246" s="10"/>
      <c r="C246" s="10"/>
      <c r="D246" s="10"/>
      <c r="E246" s="10"/>
      <c r="F246" s="10"/>
      <c r="G246" s="10"/>
      <c r="H246" s="10"/>
    </row>
    <row r="247" spans="2:8" ht="14.4" x14ac:dyDescent="0.3">
      <c r="B247" s="10"/>
      <c r="C247" s="10"/>
      <c r="D247" s="10"/>
      <c r="E247" s="10"/>
      <c r="F247" s="10"/>
      <c r="G247" s="10"/>
      <c r="H247" s="10"/>
    </row>
    <row r="248" spans="2:8" ht="14.4" x14ac:dyDescent="0.3">
      <c r="B248" s="10"/>
      <c r="C248" s="10"/>
      <c r="D248" s="10"/>
      <c r="E248" s="10"/>
      <c r="F248" s="10"/>
      <c r="G248" s="10"/>
      <c r="H248" s="10"/>
    </row>
    <row r="249" spans="2:8" ht="14.4" x14ac:dyDescent="0.3">
      <c r="B249" s="10"/>
      <c r="C249" s="10"/>
      <c r="D249" s="10"/>
      <c r="E249" s="10"/>
      <c r="F249" s="10"/>
      <c r="G249" s="10"/>
      <c r="H249" s="10"/>
    </row>
    <row r="250" spans="2:8" ht="14.4" x14ac:dyDescent="0.3">
      <c r="B250" s="10"/>
      <c r="C250" s="10"/>
      <c r="D250" s="10"/>
      <c r="E250" s="10"/>
      <c r="F250" s="10"/>
      <c r="G250" s="10"/>
      <c r="H250" s="10"/>
    </row>
    <row r="251" spans="2:8" ht="14.4" x14ac:dyDescent="0.3">
      <c r="B251" s="10"/>
      <c r="C251" s="10"/>
      <c r="D251" s="10"/>
      <c r="E251" s="10"/>
      <c r="F251" s="10"/>
      <c r="G251" s="10"/>
      <c r="H251" s="10"/>
    </row>
    <row r="252" spans="2:8" ht="14.4" x14ac:dyDescent="0.3">
      <c r="B252" s="10"/>
      <c r="C252" s="10"/>
      <c r="D252" s="10"/>
      <c r="E252" s="10"/>
      <c r="F252" s="10"/>
      <c r="G252" s="10"/>
      <c r="H252" s="10"/>
    </row>
    <row r="253" spans="2:8" ht="14.4" x14ac:dyDescent="0.3">
      <c r="B253" s="10"/>
      <c r="C253" s="10"/>
      <c r="D253" s="10"/>
      <c r="E253" s="10"/>
      <c r="F253" s="10"/>
      <c r="G253" s="10"/>
      <c r="H253" s="10"/>
    </row>
    <row r="254" spans="2:8" ht="14.4" x14ac:dyDescent="0.3">
      <c r="B254" s="10"/>
      <c r="C254" s="10"/>
      <c r="D254" s="10"/>
      <c r="E254" s="10"/>
      <c r="F254" s="10"/>
      <c r="G254" s="10"/>
      <c r="H254" s="10"/>
    </row>
    <row r="255" spans="2:8" ht="14.4" x14ac:dyDescent="0.3">
      <c r="B255" s="10"/>
      <c r="C255" s="10"/>
      <c r="D255" s="10"/>
      <c r="E255" s="10"/>
      <c r="F255" s="10"/>
      <c r="G255" s="10"/>
      <c r="H255" s="10"/>
    </row>
    <row r="256" spans="2:8" ht="14.4" x14ac:dyDescent="0.3">
      <c r="B256" s="10"/>
      <c r="C256" s="10"/>
      <c r="D256" s="10"/>
      <c r="E256" s="10"/>
      <c r="F256" s="10"/>
      <c r="G256" s="10"/>
      <c r="H256" s="10"/>
    </row>
    <row r="257" spans="2:8" ht="14.4" x14ac:dyDescent="0.3">
      <c r="B257" s="10"/>
      <c r="C257" s="10"/>
      <c r="D257" s="10"/>
      <c r="E257" s="10"/>
      <c r="F257" s="10"/>
      <c r="G257" s="10"/>
      <c r="H257" s="10"/>
    </row>
    <row r="258" spans="2:8" ht="14.4" x14ac:dyDescent="0.3">
      <c r="B258" s="10"/>
      <c r="C258" s="10"/>
      <c r="D258" s="10"/>
      <c r="E258" s="10"/>
      <c r="F258" s="10"/>
      <c r="G258" s="10"/>
      <c r="H258" s="10"/>
    </row>
    <row r="259" spans="2:8" ht="14.4" x14ac:dyDescent="0.3">
      <c r="B259" s="10"/>
      <c r="C259" s="10"/>
      <c r="D259" s="10"/>
      <c r="E259" s="10"/>
      <c r="F259" s="10"/>
      <c r="G259" s="10"/>
      <c r="H259" s="10"/>
    </row>
    <row r="260" spans="2:8" ht="14.4" x14ac:dyDescent="0.3">
      <c r="B260" s="10"/>
      <c r="C260" s="10"/>
      <c r="D260" s="10"/>
      <c r="E260" s="10"/>
      <c r="F260" s="10"/>
      <c r="G260" s="10"/>
      <c r="H260" s="10"/>
    </row>
    <row r="261" spans="2:8" ht="14.4" x14ac:dyDescent="0.3">
      <c r="B261" s="10"/>
      <c r="C261" s="10"/>
      <c r="D261" s="10"/>
      <c r="E261" s="10"/>
      <c r="F261" s="10"/>
      <c r="G261" s="10"/>
      <c r="H261" s="10"/>
    </row>
    <row r="262" spans="2:8" ht="14.4" x14ac:dyDescent="0.3">
      <c r="B262" s="10"/>
      <c r="C262" s="10"/>
      <c r="D262" s="10"/>
      <c r="E262" s="10"/>
      <c r="F262" s="10"/>
      <c r="G262" s="10"/>
      <c r="H262" s="10"/>
    </row>
    <row r="263" spans="2:8" ht="14.4" x14ac:dyDescent="0.3">
      <c r="B263" s="10"/>
      <c r="C263" s="10"/>
      <c r="D263" s="10"/>
      <c r="E263" s="10"/>
      <c r="F263" s="10"/>
      <c r="G263" s="10"/>
      <c r="H263" s="10"/>
    </row>
    <row r="264" spans="2:8" ht="14.4" x14ac:dyDescent="0.3">
      <c r="B264" s="10"/>
      <c r="C264" s="10"/>
      <c r="D264" s="10"/>
      <c r="E264" s="10"/>
      <c r="F264" s="10"/>
      <c r="G264" s="10"/>
      <c r="H264" s="10"/>
    </row>
    <row r="265" spans="2:8" ht="14.4" x14ac:dyDescent="0.3">
      <c r="B265" s="10"/>
      <c r="C265" s="10"/>
      <c r="D265" s="10"/>
      <c r="E265" s="10"/>
      <c r="F265" s="10"/>
      <c r="G265" s="10"/>
      <c r="H265" s="10"/>
    </row>
    <row r="266" spans="2:8" ht="14.4" x14ac:dyDescent="0.3">
      <c r="B266" s="10"/>
      <c r="C266" s="10"/>
      <c r="D266" s="10"/>
      <c r="E266" s="10"/>
      <c r="F266" s="10"/>
      <c r="G266" s="10"/>
      <c r="H266" s="10"/>
    </row>
    <row r="267" spans="2:8" ht="14.4" x14ac:dyDescent="0.3">
      <c r="B267" s="10"/>
      <c r="C267" s="10"/>
      <c r="D267" s="10"/>
      <c r="E267" s="10"/>
      <c r="F267" s="10"/>
      <c r="G267" s="10"/>
      <c r="H267" s="10"/>
    </row>
    <row r="268" spans="2:8" ht="14.4" x14ac:dyDescent="0.3">
      <c r="B268" s="10"/>
      <c r="C268" s="10"/>
      <c r="D268" s="10"/>
      <c r="E268" s="10"/>
      <c r="F268" s="10"/>
      <c r="G268" s="10"/>
      <c r="H268" s="10"/>
    </row>
    <row r="269" spans="2:8" ht="14.4" x14ac:dyDescent="0.3">
      <c r="B269" s="10"/>
      <c r="C269" s="10"/>
      <c r="D269" s="10"/>
      <c r="E269" s="10"/>
      <c r="F269" s="10"/>
      <c r="G269" s="10"/>
      <c r="H269" s="10"/>
    </row>
    <row r="270" spans="2:8" ht="14.4" x14ac:dyDescent="0.3">
      <c r="B270" s="10"/>
      <c r="C270" s="10"/>
      <c r="D270" s="10"/>
      <c r="E270" s="10"/>
      <c r="F270" s="10"/>
      <c r="G270" s="10"/>
      <c r="H270" s="10"/>
    </row>
    <row r="271" spans="2:8" ht="14.4" x14ac:dyDescent="0.3">
      <c r="B271" s="10"/>
      <c r="C271" s="10"/>
      <c r="D271" s="10"/>
      <c r="E271" s="10"/>
      <c r="F271" s="10"/>
      <c r="G271" s="10"/>
      <c r="H271" s="10"/>
    </row>
    <row r="272" spans="2:8" ht="14.4" x14ac:dyDescent="0.3">
      <c r="B272" s="10"/>
      <c r="C272" s="10"/>
      <c r="D272" s="10"/>
      <c r="E272" s="10"/>
      <c r="F272" s="10"/>
      <c r="G272" s="10"/>
      <c r="H272" s="10"/>
    </row>
    <row r="273" spans="2:8" ht="14.4" x14ac:dyDescent="0.3">
      <c r="B273" s="10"/>
      <c r="C273" s="10"/>
      <c r="D273" s="10"/>
      <c r="E273" s="10"/>
      <c r="F273" s="10"/>
      <c r="G273" s="10"/>
      <c r="H273" s="10"/>
    </row>
    <row r="274" spans="2:8" ht="14.4" x14ac:dyDescent="0.3">
      <c r="B274" s="10"/>
      <c r="C274" s="10"/>
      <c r="D274" s="10"/>
      <c r="E274" s="10"/>
      <c r="F274" s="10"/>
      <c r="G274" s="10"/>
      <c r="H274" s="10"/>
    </row>
    <row r="275" spans="2:8" ht="14.4" x14ac:dyDescent="0.3">
      <c r="B275" s="10"/>
      <c r="C275" s="10"/>
      <c r="D275" s="10"/>
      <c r="E275" s="10"/>
      <c r="F275" s="10"/>
      <c r="G275" s="10"/>
      <c r="H275" s="10"/>
    </row>
    <row r="276" spans="2:8" ht="14.4" x14ac:dyDescent="0.3">
      <c r="B276" s="10"/>
      <c r="C276" s="10"/>
      <c r="D276" s="10"/>
      <c r="E276" s="10"/>
      <c r="F276" s="10"/>
      <c r="G276" s="10"/>
      <c r="H276" s="10"/>
    </row>
    <row r="277" spans="2:8" ht="14.4" x14ac:dyDescent="0.3">
      <c r="B277" s="10"/>
      <c r="C277" s="10"/>
      <c r="D277" s="10"/>
      <c r="E277" s="10"/>
      <c r="F277" s="10"/>
      <c r="G277" s="10"/>
      <c r="H277" s="10"/>
    </row>
    <row r="278" spans="2:8" ht="14.4" x14ac:dyDescent="0.3">
      <c r="B278" s="10"/>
      <c r="C278" s="10"/>
      <c r="D278" s="10"/>
      <c r="E278" s="10"/>
      <c r="F278" s="10"/>
      <c r="G278" s="10"/>
      <c r="H278" s="10"/>
    </row>
    <row r="279" spans="2:8" ht="14.4" x14ac:dyDescent="0.3">
      <c r="B279" s="10"/>
      <c r="C279" s="10"/>
      <c r="D279" s="10"/>
      <c r="E279" s="10"/>
      <c r="F279" s="10"/>
      <c r="G279" s="10"/>
      <c r="H279" s="10"/>
    </row>
    <row r="280" spans="2:8" ht="14.4" x14ac:dyDescent="0.3">
      <c r="B280" s="10"/>
      <c r="C280" s="10"/>
      <c r="D280" s="10"/>
      <c r="E280" s="10"/>
      <c r="F280" s="10"/>
      <c r="G280" s="10"/>
      <c r="H280" s="10"/>
    </row>
    <row r="281" spans="2:8" ht="14.4" x14ac:dyDescent="0.3">
      <c r="B281" s="10"/>
      <c r="C281" s="10"/>
      <c r="D281" s="10"/>
      <c r="E281" s="10"/>
      <c r="F281" s="10"/>
      <c r="G281" s="10"/>
      <c r="H281" s="10"/>
    </row>
    <row r="282" spans="2:8" ht="14.4" x14ac:dyDescent="0.3">
      <c r="B282" s="10"/>
      <c r="C282" s="10"/>
      <c r="D282" s="10"/>
      <c r="E282" s="10"/>
      <c r="F282" s="10"/>
      <c r="G282" s="10"/>
      <c r="H282" s="10"/>
    </row>
    <row r="283" spans="2:8" ht="14.4" x14ac:dyDescent="0.3">
      <c r="B283" s="10"/>
      <c r="C283" s="10"/>
      <c r="D283" s="10"/>
      <c r="E283" s="10"/>
      <c r="F283" s="10"/>
      <c r="G283" s="10"/>
      <c r="H283" s="10"/>
    </row>
    <row r="284" spans="2:8" ht="14.4" x14ac:dyDescent="0.3">
      <c r="B284" s="10"/>
      <c r="C284" s="10"/>
      <c r="D284" s="10"/>
      <c r="E284" s="10"/>
      <c r="F284" s="10"/>
      <c r="G284" s="10"/>
      <c r="H284" s="10"/>
    </row>
    <row r="285" spans="2:8" ht="14.4" x14ac:dyDescent="0.3">
      <c r="B285" s="10"/>
      <c r="C285" s="10"/>
      <c r="D285" s="10"/>
      <c r="E285" s="10"/>
      <c r="F285" s="10"/>
      <c r="G285" s="10"/>
      <c r="H285" s="10"/>
    </row>
    <row r="286" spans="2:8" ht="14.4" x14ac:dyDescent="0.3">
      <c r="B286" s="10"/>
      <c r="C286" s="10"/>
      <c r="D286" s="10"/>
      <c r="E286" s="10"/>
      <c r="F286" s="10"/>
      <c r="G286" s="10"/>
      <c r="H286" s="10"/>
    </row>
    <row r="287" spans="2:8" ht="14.4" x14ac:dyDescent="0.3">
      <c r="B287" s="10"/>
      <c r="C287" s="10"/>
      <c r="D287" s="10"/>
      <c r="E287" s="10"/>
      <c r="F287" s="10"/>
      <c r="G287" s="10"/>
      <c r="H287" s="10"/>
    </row>
    <row r="288" spans="2:8" ht="14.4" x14ac:dyDescent="0.3">
      <c r="B288" s="10"/>
      <c r="C288" s="10"/>
      <c r="D288" s="10"/>
      <c r="E288" s="10"/>
      <c r="F288" s="10"/>
      <c r="G288" s="10"/>
      <c r="H288" s="10"/>
    </row>
    <row r="289" spans="2:8" ht="14.4" x14ac:dyDescent="0.3">
      <c r="B289" s="10"/>
      <c r="C289" s="10"/>
      <c r="D289" s="10"/>
      <c r="E289" s="10"/>
      <c r="F289" s="10"/>
      <c r="G289" s="10"/>
      <c r="H289" s="10"/>
    </row>
    <row r="290" spans="2:8" ht="14.4" x14ac:dyDescent="0.3">
      <c r="B290" s="10"/>
      <c r="C290" s="10"/>
      <c r="D290" s="10"/>
      <c r="E290" s="10"/>
      <c r="F290" s="10"/>
      <c r="G290" s="10"/>
      <c r="H290" s="10"/>
    </row>
    <row r="291" spans="2:8" ht="14.4" x14ac:dyDescent="0.3">
      <c r="B291" s="10"/>
      <c r="C291" s="10"/>
      <c r="D291" s="10"/>
      <c r="E291" s="10"/>
      <c r="F291" s="10"/>
      <c r="G291" s="10"/>
      <c r="H291" s="10"/>
    </row>
    <row r="292" spans="2:8" ht="14.4" x14ac:dyDescent="0.3">
      <c r="B292" s="10"/>
      <c r="C292" s="10"/>
      <c r="D292" s="10"/>
      <c r="E292" s="10"/>
      <c r="F292" s="10"/>
      <c r="G292" s="10"/>
      <c r="H292" s="10"/>
    </row>
    <row r="293" spans="2:8" ht="14.4" x14ac:dyDescent="0.3">
      <c r="B293" s="10"/>
      <c r="C293" s="10"/>
      <c r="D293" s="10"/>
      <c r="E293" s="10"/>
      <c r="F293" s="10"/>
      <c r="G293" s="10"/>
      <c r="H293" s="10"/>
    </row>
    <row r="294" spans="2:8" ht="14.4" x14ac:dyDescent="0.3">
      <c r="B294" s="10"/>
      <c r="C294" s="10"/>
      <c r="D294" s="10"/>
      <c r="E294" s="10"/>
      <c r="F294" s="10"/>
      <c r="G294" s="10"/>
      <c r="H294" s="10"/>
    </row>
    <row r="295" spans="2:8" ht="14.4" x14ac:dyDescent="0.3">
      <c r="B295" s="10"/>
      <c r="C295" s="10"/>
      <c r="D295" s="10"/>
      <c r="E295" s="10"/>
      <c r="F295" s="10"/>
      <c r="G295" s="10"/>
      <c r="H295" s="10"/>
    </row>
    <row r="296" spans="2:8" ht="14.4" x14ac:dyDescent="0.3">
      <c r="B296" s="10"/>
      <c r="C296" s="10"/>
      <c r="D296" s="10"/>
      <c r="E296" s="10"/>
      <c r="F296" s="10"/>
      <c r="G296" s="10"/>
      <c r="H296" s="10"/>
    </row>
    <row r="297" spans="2:8" ht="14.4" x14ac:dyDescent="0.3">
      <c r="B297" s="10"/>
      <c r="C297" s="10"/>
      <c r="D297" s="10"/>
      <c r="E297" s="10"/>
      <c r="F297" s="10"/>
      <c r="G297" s="10"/>
      <c r="H297" s="10"/>
    </row>
    <row r="298" spans="2:8" ht="14.4" x14ac:dyDescent="0.3">
      <c r="B298" s="10"/>
      <c r="C298" s="10"/>
      <c r="D298" s="10"/>
      <c r="E298" s="10"/>
      <c r="F298" s="10"/>
      <c r="G298" s="10"/>
      <c r="H298" s="10"/>
    </row>
    <row r="299" spans="2:8" ht="14.4" x14ac:dyDescent="0.3">
      <c r="B299" s="10"/>
      <c r="C299" s="10"/>
      <c r="D299" s="10"/>
      <c r="E299" s="10"/>
      <c r="F299" s="10"/>
      <c r="G299" s="10"/>
      <c r="H299" s="10"/>
    </row>
    <row r="300" spans="2:8" ht="14.4" x14ac:dyDescent="0.3">
      <c r="B300" s="10"/>
      <c r="C300" s="10"/>
      <c r="D300" s="10"/>
      <c r="E300" s="10"/>
      <c r="F300" s="10"/>
      <c r="G300" s="10"/>
      <c r="H300" s="10"/>
    </row>
    <row r="301" spans="2:8" ht="14.4" x14ac:dyDescent="0.3">
      <c r="B301" s="10"/>
      <c r="C301" s="10"/>
      <c r="D301" s="10"/>
      <c r="E301" s="10"/>
      <c r="F301" s="10"/>
      <c r="G301" s="10"/>
      <c r="H301" s="10"/>
    </row>
    <row r="302" spans="2:8" ht="14.4" x14ac:dyDescent="0.3">
      <c r="B302" s="10"/>
      <c r="C302" s="10"/>
      <c r="D302" s="10"/>
      <c r="E302" s="10"/>
      <c r="F302" s="10"/>
      <c r="G302" s="10"/>
      <c r="H302" s="10"/>
    </row>
    <row r="303" spans="2:8" ht="14.4" x14ac:dyDescent="0.3">
      <c r="B303" s="10"/>
      <c r="C303" s="10"/>
      <c r="D303" s="10"/>
      <c r="E303" s="10"/>
      <c r="F303" s="10"/>
      <c r="G303" s="10"/>
      <c r="H303" s="10"/>
    </row>
    <row r="304" spans="2:8" ht="14.4" x14ac:dyDescent="0.3">
      <c r="B304" s="10"/>
      <c r="C304" s="10"/>
      <c r="D304" s="10"/>
      <c r="E304" s="10"/>
      <c r="F304" s="10"/>
      <c r="G304" s="10"/>
      <c r="H304" s="10"/>
    </row>
    <row r="305" spans="2:8" ht="14.4" x14ac:dyDescent="0.3">
      <c r="B305" s="10"/>
      <c r="C305" s="10"/>
      <c r="D305" s="10"/>
      <c r="E305" s="10"/>
      <c r="F305" s="10"/>
      <c r="G305" s="10"/>
      <c r="H305" s="10"/>
    </row>
    <row r="306" spans="2:8" ht="14.4" x14ac:dyDescent="0.3">
      <c r="B306" s="10"/>
      <c r="C306" s="10"/>
      <c r="D306" s="10"/>
      <c r="E306" s="10"/>
      <c r="F306" s="10"/>
      <c r="G306" s="10"/>
      <c r="H306" s="10"/>
    </row>
    <row r="307" spans="2:8" ht="14.4" x14ac:dyDescent="0.3">
      <c r="B307" s="10"/>
      <c r="C307" s="10"/>
      <c r="D307" s="10"/>
      <c r="E307" s="10"/>
      <c r="F307" s="10"/>
      <c r="G307" s="10"/>
      <c r="H307" s="10"/>
    </row>
    <row r="308" spans="2:8" ht="14.4" x14ac:dyDescent="0.3">
      <c r="B308" s="10"/>
      <c r="C308" s="10"/>
      <c r="D308" s="10"/>
      <c r="E308" s="10"/>
      <c r="F308" s="10"/>
      <c r="G308" s="10"/>
      <c r="H308" s="10"/>
    </row>
    <row r="309" spans="2:8" ht="14.4" x14ac:dyDescent="0.3">
      <c r="B309" s="10"/>
      <c r="C309" s="10"/>
      <c r="D309" s="10"/>
      <c r="E309" s="10"/>
      <c r="F309" s="10"/>
      <c r="G309" s="10"/>
      <c r="H309" s="10"/>
    </row>
    <row r="310" spans="2:8" ht="14.4" x14ac:dyDescent="0.3">
      <c r="B310" s="10"/>
      <c r="C310" s="10"/>
      <c r="D310" s="10"/>
      <c r="E310" s="10"/>
      <c r="F310" s="10"/>
      <c r="G310" s="10"/>
      <c r="H310" s="10"/>
    </row>
    <row r="311" spans="2:8" ht="14.4" x14ac:dyDescent="0.3">
      <c r="B311" s="10"/>
      <c r="C311" s="10"/>
      <c r="D311" s="10"/>
      <c r="E311" s="10"/>
      <c r="F311" s="10"/>
      <c r="G311" s="10"/>
      <c r="H311" s="10"/>
    </row>
    <row r="312" spans="2:8" ht="14.4" x14ac:dyDescent="0.3">
      <c r="B312" s="10"/>
      <c r="C312" s="10"/>
      <c r="D312" s="10"/>
      <c r="E312" s="10"/>
      <c r="F312" s="10"/>
      <c r="G312" s="10"/>
      <c r="H312" s="10"/>
    </row>
    <row r="313" spans="2:8" ht="14.4" x14ac:dyDescent="0.3">
      <c r="B313" s="10"/>
      <c r="C313" s="10"/>
      <c r="D313" s="10"/>
      <c r="E313" s="10"/>
      <c r="F313" s="10"/>
      <c r="G313" s="10"/>
      <c r="H313" s="10"/>
    </row>
    <row r="314" spans="2:8" ht="14.4" x14ac:dyDescent="0.3">
      <c r="B314" s="10"/>
      <c r="C314" s="10"/>
      <c r="D314" s="10"/>
      <c r="E314" s="10"/>
      <c r="F314" s="10"/>
      <c r="G314" s="10"/>
      <c r="H314" s="10"/>
    </row>
    <row r="315" spans="2:8" ht="14.4" x14ac:dyDescent="0.3">
      <c r="B315" s="10"/>
      <c r="C315" s="10"/>
      <c r="D315" s="10"/>
      <c r="E315" s="10"/>
      <c r="F315" s="10"/>
      <c r="G315" s="10"/>
      <c r="H315" s="10"/>
    </row>
    <row r="316" spans="2:8" ht="14.4" x14ac:dyDescent="0.3">
      <c r="B316" s="10"/>
      <c r="C316" s="10"/>
      <c r="D316" s="10"/>
      <c r="E316" s="10"/>
      <c r="F316" s="10"/>
      <c r="G316" s="10"/>
      <c r="H316" s="10"/>
    </row>
    <row r="317" spans="2:8" ht="14.4" x14ac:dyDescent="0.3">
      <c r="B317" s="10"/>
      <c r="C317" s="10"/>
      <c r="D317" s="10"/>
      <c r="E317" s="10"/>
      <c r="F317" s="10"/>
      <c r="G317" s="10"/>
      <c r="H317" s="10"/>
    </row>
    <row r="318" spans="2:8" ht="14.4" x14ac:dyDescent="0.3">
      <c r="B318" s="10"/>
      <c r="C318" s="10"/>
      <c r="D318" s="10"/>
      <c r="E318" s="10"/>
      <c r="F318" s="10"/>
      <c r="G318" s="10"/>
      <c r="H318" s="10"/>
    </row>
    <row r="319" spans="2:8" ht="14.4" x14ac:dyDescent="0.3">
      <c r="B319" s="10"/>
      <c r="C319" s="10"/>
      <c r="D319" s="10"/>
      <c r="E319" s="10"/>
      <c r="F319" s="10"/>
      <c r="G319" s="10"/>
      <c r="H319" s="10"/>
    </row>
    <row r="320" spans="2:8" ht="14.4" x14ac:dyDescent="0.3">
      <c r="B320" s="10"/>
      <c r="C320" s="10"/>
      <c r="D320" s="10"/>
      <c r="E320" s="10"/>
      <c r="F320" s="10"/>
      <c r="G320" s="10"/>
      <c r="H320" s="10"/>
    </row>
    <row r="321" spans="2:8" ht="14.4" x14ac:dyDescent="0.3">
      <c r="B321" s="10"/>
      <c r="C321" s="10"/>
      <c r="D321" s="10"/>
      <c r="E321" s="10"/>
      <c r="F321" s="10"/>
      <c r="G321" s="10"/>
      <c r="H321" s="10"/>
    </row>
    <row r="322" spans="2:8" ht="14.4" x14ac:dyDescent="0.3">
      <c r="B322" s="10"/>
      <c r="C322" s="10"/>
      <c r="D322" s="10"/>
      <c r="E322" s="10"/>
      <c r="F322" s="10"/>
      <c r="G322" s="10"/>
      <c r="H322" s="10"/>
    </row>
    <row r="323" spans="2:8" ht="14.4" x14ac:dyDescent="0.3">
      <c r="B323" s="10"/>
      <c r="C323" s="10"/>
      <c r="D323" s="10"/>
      <c r="E323" s="10"/>
      <c r="F323" s="10"/>
      <c r="G323" s="10"/>
      <c r="H323" s="10"/>
    </row>
    <row r="324" spans="2:8" ht="14.4" x14ac:dyDescent="0.3">
      <c r="B324" s="10"/>
      <c r="C324" s="10"/>
      <c r="D324" s="10"/>
      <c r="E324" s="10"/>
      <c r="F324" s="10"/>
      <c r="G324" s="10"/>
      <c r="H324" s="10"/>
    </row>
    <row r="325" spans="2:8" ht="14.4" x14ac:dyDescent="0.3">
      <c r="B325" s="10"/>
      <c r="C325" s="10"/>
      <c r="D325" s="10"/>
      <c r="E325" s="10"/>
      <c r="F325" s="10"/>
      <c r="G325" s="10"/>
      <c r="H325" s="10"/>
    </row>
    <row r="326" spans="2:8" ht="14.4" x14ac:dyDescent="0.3">
      <c r="B326" s="10"/>
      <c r="C326" s="10"/>
      <c r="D326" s="10"/>
      <c r="E326" s="10"/>
      <c r="F326" s="10"/>
      <c r="G326" s="10"/>
      <c r="H326" s="10"/>
    </row>
    <row r="327" spans="2:8" ht="14.4" x14ac:dyDescent="0.3">
      <c r="B327" s="10"/>
      <c r="C327" s="10"/>
      <c r="D327" s="10"/>
      <c r="E327" s="10"/>
      <c r="F327" s="10"/>
      <c r="G327" s="10"/>
      <c r="H327" s="10"/>
    </row>
    <row r="328" spans="2:8" ht="14.4" x14ac:dyDescent="0.3">
      <c r="B328" s="10"/>
      <c r="C328" s="10"/>
      <c r="D328" s="10"/>
      <c r="E328" s="10"/>
      <c r="F328" s="10"/>
      <c r="G328" s="10"/>
      <c r="H328" s="10"/>
    </row>
    <row r="329" spans="2:8" ht="14.4" x14ac:dyDescent="0.3">
      <c r="B329" s="10"/>
      <c r="C329" s="10"/>
      <c r="D329" s="10"/>
      <c r="E329" s="10"/>
      <c r="F329" s="10"/>
      <c r="G329" s="10"/>
      <c r="H329" s="10"/>
    </row>
    <row r="330" spans="2:8" ht="14.4" x14ac:dyDescent="0.3">
      <c r="B330" s="10"/>
      <c r="C330" s="10"/>
      <c r="D330" s="10"/>
      <c r="E330" s="10"/>
      <c r="F330" s="10"/>
      <c r="G330" s="10"/>
      <c r="H330" s="10"/>
    </row>
    <row r="331" spans="2:8" ht="14.4" x14ac:dyDescent="0.3">
      <c r="B331" s="10"/>
      <c r="C331" s="10"/>
      <c r="D331" s="10"/>
      <c r="E331" s="10"/>
      <c r="F331" s="10"/>
      <c r="G331" s="10"/>
      <c r="H331" s="10"/>
    </row>
    <row r="332" spans="2:8" ht="14.4" x14ac:dyDescent="0.3">
      <c r="B332" s="10"/>
      <c r="C332" s="10"/>
      <c r="D332" s="10"/>
      <c r="E332" s="10"/>
      <c r="F332" s="10"/>
      <c r="G332" s="10"/>
      <c r="H332" s="10"/>
    </row>
    <row r="333" spans="2:8" ht="14.4" x14ac:dyDescent="0.3">
      <c r="B333" s="10"/>
      <c r="C333" s="10"/>
      <c r="D333" s="10"/>
      <c r="E333" s="10"/>
      <c r="F333" s="10"/>
      <c r="G333" s="10"/>
      <c r="H333" s="10"/>
    </row>
    <row r="334" spans="2:8" ht="14.4" x14ac:dyDescent="0.3">
      <c r="B334" s="10"/>
      <c r="C334" s="10"/>
      <c r="D334" s="10"/>
      <c r="E334" s="10"/>
      <c r="F334" s="10"/>
      <c r="G334" s="10"/>
      <c r="H334" s="10"/>
    </row>
    <row r="335" spans="2:8" ht="14.4" x14ac:dyDescent="0.3">
      <c r="B335" s="10"/>
      <c r="C335" s="10"/>
      <c r="D335" s="10"/>
      <c r="E335" s="10"/>
      <c r="F335" s="10"/>
      <c r="G335" s="10"/>
      <c r="H335" s="10"/>
    </row>
    <row r="336" spans="2:8" ht="14.4" x14ac:dyDescent="0.3">
      <c r="B336" s="10"/>
      <c r="C336" s="10"/>
      <c r="D336" s="10"/>
      <c r="E336" s="10"/>
      <c r="F336" s="10"/>
      <c r="G336" s="10"/>
      <c r="H336" s="10"/>
    </row>
    <row r="337" spans="2:8" ht="14.4" x14ac:dyDescent="0.3">
      <c r="B337" s="10"/>
      <c r="C337" s="10"/>
      <c r="D337" s="10"/>
      <c r="E337" s="10"/>
      <c r="F337" s="10"/>
      <c r="G337" s="10"/>
      <c r="H337" s="10"/>
    </row>
    <row r="338" spans="2:8" ht="14.4" x14ac:dyDescent="0.3">
      <c r="B338" s="10"/>
      <c r="C338" s="10"/>
      <c r="D338" s="10"/>
      <c r="E338" s="10"/>
      <c r="F338" s="10"/>
      <c r="G338" s="10"/>
      <c r="H338" s="10"/>
    </row>
    <row r="339" spans="2:8" ht="14.4" x14ac:dyDescent="0.3">
      <c r="B339" s="10"/>
      <c r="C339" s="10"/>
      <c r="D339" s="10"/>
      <c r="E339" s="10"/>
      <c r="F339" s="10"/>
      <c r="G339" s="10"/>
      <c r="H339" s="10"/>
    </row>
    <row r="340" spans="2:8" ht="14.4" x14ac:dyDescent="0.3">
      <c r="B340" s="10"/>
      <c r="C340" s="10"/>
      <c r="D340" s="10"/>
      <c r="E340" s="10"/>
      <c r="F340" s="10"/>
      <c r="G340" s="10"/>
      <c r="H340" s="10"/>
    </row>
    <row r="341" spans="2:8" ht="14.4" x14ac:dyDescent="0.3">
      <c r="B341" s="10"/>
      <c r="C341" s="10"/>
      <c r="D341" s="10"/>
      <c r="E341" s="10"/>
      <c r="F341" s="10"/>
      <c r="G341" s="10"/>
      <c r="H341" s="10"/>
    </row>
    <row r="342" spans="2:8" ht="14.4" x14ac:dyDescent="0.3">
      <c r="B342" s="10"/>
      <c r="C342" s="10"/>
      <c r="D342" s="10"/>
      <c r="E342" s="10"/>
      <c r="F342" s="10"/>
      <c r="G342" s="10"/>
      <c r="H342" s="10"/>
    </row>
    <row r="343" spans="2:8" ht="14.4" x14ac:dyDescent="0.3">
      <c r="B343" s="10"/>
      <c r="C343" s="10"/>
      <c r="D343" s="10"/>
      <c r="E343" s="10"/>
      <c r="F343" s="10"/>
      <c r="G343" s="10"/>
      <c r="H343" s="10"/>
    </row>
    <row r="344" spans="2:8" ht="14.4" x14ac:dyDescent="0.3">
      <c r="B344" s="10"/>
      <c r="C344" s="10"/>
      <c r="D344" s="10"/>
      <c r="E344" s="10"/>
      <c r="F344" s="10"/>
      <c r="G344" s="10"/>
      <c r="H344" s="10"/>
    </row>
    <row r="345" spans="2:8" ht="14.4" x14ac:dyDescent="0.3">
      <c r="B345" s="10"/>
      <c r="C345" s="10"/>
      <c r="D345" s="10"/>
      <c r="E345" s="10"/>
      <c r="F345" s="10"/>
      <c r="G345" s="10"/>
      <c r="H345" s="10"/>
    </row>
    <row r="346" spans="2:8" ht="14.4" x14ac:dyDescent="0.3">
      <c r="B346" s="10"/>
      <c r="C346" s="10"/>
      <c r="D346" s="10"/>
      <c r="E346" s="10"/>
      <c r="F346" s="10"/>
      <c r="G346" s="10"/>
      <c r="H346" s="10"/>
    </row>
    <row r="347" spans="2:8" ht="14.4" x14ac:dyDescent="0.3">
      <c r="B347" s="10"/>
      <c r="C347" s="10"/>
      <c r="D347" s="10"/>
      <c r="E347" s="10"/>
      <c r="F347" s="10"/>
      <c r="G347" s="10"/>
      <c r="H347" s="10"/>
    </row>
    <row r="348" spans="2:8" ht="14.4" x14ac:dyDescent="0.3">
      <c r="B348" s="10"/>
      <c r="C348" s="10"/>
      <c r="D348" s="10"/>
      <c r="E348" s="10"/>
      <c r="F348" s="10"/>
      <c r="G348" s="10"/>
      <c r="H348" s="10"/>
    </row>
    <row r="349" spans="2:8" ht="14.4" x14ac:dyDescent="0.3">
      <c r="B349" s="10"/>
      <c r="C349" s="10"/>
      <c r="D349" s="10"/>
      <c r="E349" s="10"/>
      <c r="F349" s="10"/>
      <c r="G349" s="10"/>
      <c r="H349" s="10"/>
    </row>
    <row r="350" spans="2:8" ht="14.4" x14ac:dyDescent="0.3">
      <c r="B350" s="10"/>
      <c r="C350" s="10"/>
      <c r="D350" s="10"/>
      <c r="E350" s="10"/>
      <c r="F350" s="10"/>
      <c r="G350" s="10"/>
      <c r="H350" s="10"/>
    </row>
    <row r="351" spans="2:8" ht="14.4" x14ac:dyDescent="0.3">
      <c r="B351" s="10"/>
      <c r="C351" s="10"/>
      <c r="D351" s="10"/>
      <c r="E351" s="10"/>
      <c r="F351" s="10"/>
      <c r="G351" s="10"/>
      <c r="H351" s="10"/>
    </row>
    <row r="352" spans="2:8" ht="14.4" x14ac:dyDescent="0.3">
      <c r="B352" s="10"/>
      <c r="C352" s="10"/>
      <c r="D352" s="10"/>
      <c r="E352" s="10"/>
      <c r="F352" s="10"/>
      <c r="G352" s="10"/>
      <c r="H352" s="10"/>
    </row>
    <row r="353" spans="2:8" ht="14.4" x14ac:dyDescent="0.3">
      <c r="B353" s="10"/>
      <c r="C353" s="10"/>
      <c r="D353" s="10"/>
      <c r="E353" s="10"/>
      <c r="F353" s="10"/>
      <c r="G353" s="10"/>
      <c r="H353" s="10"/>
    </row>
    <row r="354" spans="2:8" ht="14.4" x14ac:dyDescent="0.3">
      <c r="B354" s="10"/>
      <c r="C354" s="10"/>
      <c r="D354" s="10"/>
      <c r="E354" s="10"/>
      <c r="F354" s="10"/>
      <c r="G354" s="10"/>
      <c r="H354" s="10"/>
    </row>
    <row r="355" spans="2:8" ht="14.4" x14ac:dyDescent="0.3">
      <c r="B355" s="10"/>
      <c r="C355" s="10"/>
      <c r="D355" s="10"/>
      <c r="E355" s="10"/>
      <c r="F355" s="10"/>
      <c r="G355" s="10"/>
      <c r="H355" s="10"/>
    </row>
    <row r="356" spans="2:8" ht="14.4" x14ac:dyDescent="0.3">
      <c r="B356" s="10"/>
      <c r="C356" s="10"/>
      <c r="D356" s="10"/>
      <c r="E356" s="10"/>
      <c r="F356" s="10"/>
      <c r="G356" s="10"/>
      <c r="H356" s="10"/>
    </row>
    <row r="357" spans="2:8" ht="14.4" x14ac:dyDescent="0.3">
      <c r="B357" s="10"/>
      <c r="C357" s="10"/>
      <c r="D357" s="10"/>
      <c r="E357" s="10"/>
      <c r="F357" s="10"/>
      <c r="G357" s="10"/>
      <c r="H357" s="10"/>
    </row>
    <row r="358" spans="2:8" ht="14.4" x14ac:dyDescent="0.3">
      <c r="B358" s="10"/>
      <c r="C358" s="10"/>
      <c r="D358" s="10"/>
      <c r="E358" s="10"/>
      <c r="F358" s="10"/>
      <c r="G358" s="10"/>
      <c r="H358" s="10"/>
    </row>
    <row r="359" spans="2:8" ht="14.4" x14ac:dyDescent="0.3">
      <c r="B359" s="10"/>
      <c r="C359" s="10"/>
      <c r="D359" s="10"/>
      <c r="E359" s="10"/>
      <c r="F359" s="10"/>
      <c r="G359" s="10"/>
      <c r="H359" s="10"/>
    </row>
    <row r="360" spans="2:8" ht="14.4" x14ac:dyDescent="0.3">
      <c r="B360" s="10"/>
      <c r="C360" s="10"/>
      <c r="D360" s="10"/>
      <c r="E360" s="10"/>
      <c r="F360" s="10"/>
      <c r="G360" s="10"/>
      <c r="H360" s="10"/>
    </row>
    <row r="361" spans="2:8" ht="14.4" x14ac:dyDescent="0.3">
      <c r="B361" s="10"/>
      <c r="C361" s="10"/>
      <c r="D361" s="10"/>
      <c r="E361" s="10"/>
      <c r="F361" s="10"/>
      <c r="G361" s="10"/>
      <c r="H361" s="10"/>
    </row>
    <row r="362" spans="2:8" ht="14.4" x14ac:dyDescent="0.3">
      <c r="B362" s="10"/>
      <c r="C362" s="10"/>
      <c r="D362" s="10"/>
      <c r="E362" s="10"/>
      <c r="F362" s="10"/>
      <c r="G362" s="10"/>
      <c r="H362" s="10"/>
    </row>
    <row r="363" spans="2:8" ht="14.4" x14ac:dyDescent="0.3">
      <c r="B363" s="10"/>
      <c r="C363" s="10"/>
      <c r="D363" s="10"/>
      <c r="E363" s="10"/>
      <c r="F363" s="10"/>
      <c r="G363" s="10"/>
      <c r="H363" s="10"/>
    </row>
    <row r="364" spans="2:8" ht="14.4" x14ac:dyDescent="0.3">
      <c r="B364" s="10"/>
      <c r="C364" s="10"/>
      <c r="D364" s="10"/>
      <c r="E364" s="10"/>
      <c r="F364" s="10"/>
      <c r="G364" s="10"/>
      <c r="H364" s="10"/>
    </row>
    <row r="365" spans="2:8" ht="14.4" x14ac:dyDescent="0.3">
      <c r="B365" s="10"/>
      <c r="C365" s="10"/>
      <c r="D365" s="10"/>
      <c r="E365" s="10"/>
      <c r="F365" s="10"/>
      <c r="G365" s="10"/>
      <c r="H365" s="10"/>
    </row>
    <row r="366" spans="2:8" ht="14.4" x14ac:dyDescent="0.3">
      <c r="B366" s="10"/>
      <c r="C366" s="10"/>
      <c r="D366" s="10"/>
      <c r="E366" s="10"/>
      <c r="F366" s="10"/>
      <c r="G366" s="10"/>
      <c r="H366" s="10"/>
    </row>
    <row r="367" spans="2:8" ht="14.4" x14ac:dyDescent="0.3">
      <c r="B367" s="10"/>
      <c r="C367" s="10"/>
      <c r="D367" s="10"/>
      <c r="E367" s="10"/>
      <c r="F367" s="10"/>
      <c r="G367" s="10"/>
      <c r="H367" s="10"/>
    </row>
    <row r="368" spans="2:8" ht="14.4" x14ac:dyDescent="0.3">
      <c r="B368" s="10"/>
      <c r="C368" s="10"/>
      <c r="D368" s="10"/>
      <c r="E368" s="10"/>
      <c r="F368" s="10"/>
      <c r="G368" s="10"/>
      <c r="H368" s="10"/>
    </row>
    <row r="369" spans="2:8" ht="14.4" x14ac:dyDescent="0.3">
      <c r="B369" s="10"/>
      <c r="C369" s="10"/>
      <c r="D369" s="10"/>
      <c r="E369" s="10"/>
      <c r="F369" s="10"/>
      <c r="G369" s="10"/>
      <c r="H369" s="10"/>
    </row>
    <row r="370" spans="2:8" ht="14.4" x14ac:dyDescent="0.3">
      <c r="B370" s="10"/>
      <c r="C370" s="10"/>
      <c r="D370" s="10"/>
      <c r="E370" s="10"/>
      <c r="F370" s="10"/>
      <c r="G370" s="10"/>
      <c r="H370" s="10"/>
    </row>
    <row r="371" spans="2:8" ht="14.4" x14ac:dyDescent="0.3">
      <c r="B371" s="10"/>
      <c r="C371" s="10"/>
      <c r="D371" s="10"/>
      <c r="E371" s="10"/>
      <c r="F371" s="10"/>
      <c r="G371" s="10"/>
      <c r="H371" s="10"/>
    </row>
    <row r="372" spans="2:8" ht="14.4" x14ac:dyDescent="0.3">
      <c r="B372" s="10"/>
      <c r="C372" s="10"/>
      <c r="D372" s="10"/>
      <c r="E372" s="10"/>
      <c r="F372" s="10"/>
      <c r="G372" s="10"/>
      <c r="H372" s="10"/>
    </row>
    <row r="373" spans="2:8" ht="14.4" x14ac:dyDescent="0.3">
      <c r="B373" s="10"/>
      <c r="C373" s="10"/>
      <c r="D373" s="10"/>
      <c r="E373" s="10"/>
      <c r="F373" s="10"/>
      <c r="G373" s="10"/>
      <c r="H373" s="10"/>
    </row>
    <row r="374" spans="2:8" ht="14.4" x14ac:dyDescent="0.3">
      <c r="B374" s="10"/>
      <c r="C374" s="10"/>
      <c r="D374" s="10"/>
      <c r="E374" s="10"/>
      <c r="F374" s="10"/>
      <c r="G374" s="10"/>
      <c r="H374" s="10"/>
    </row>
    <row r="375" spans="2:8" ht="14.4" x14ac:dyDescent="0.3">
      <c r="B375" s="10"/>
      <c r="C375" s="10"/>
      <c r="D375" s="10"/>
      <c r="E375" s="10"/>
      <c r="F375" s="10"/>
      <c r="G375" s="10"/>
      <c r="H375" s="10"/>
    </row>
    <row r="376" spans="2:8" ht="14.4" x14ac:dyDescent="0.3">
      <c r="B376" s="10"/>
      <c r="C376" s="10"/>
      <c r="D376" s="10"/>
      <c r="E376" s="10"/>
      <c r="F376" s="10"/>
      <c r="G376" s="10"/>
      <c r="H376" s="10"/>
    </row>
    <row r="377" spans="2:8" ht="14.4" x14ac:dyDescent="0.3">
      <c r="B377" s="10"/>
      <c r="C377" s="10"/>
      <c r="D377" s="10"/>
      <c r="E377" s="10"/>
      <c r="F377" s="10"/>
      <c r="G377" s="10"/>
      <c r="H377" s="10"/>
    </row>
    <row r="378" spans="2:8" ht="14.4" x14ac:dyDescent="0.3">
      <c r="B378" s="10"/>
      <c r="C378" s="10"/>
      <c r="D378" s="10"/>
      <c r="E378" s="10"/>
      <c r="F378" s="10"/>
      <c r="G378" s="10"/>
      <c r="H378" s="10"/>
    </row>
    <row r="379" spans="2:8" ht="14.4" x14ac:dyDescent="0.3">
      <c r="B379" s="10"/>
      <c r="C379" s="10"/>
      <c r="D379" s="10"/>
      <c r="E379" s="10"/>
      <c r="F379" s="10"/>
      <c r="G379" s="10"/>
      <c r="H379" s="10"/>
    </row>
    <row r="380" spans="2:8" ht="14.4" x14ac:dyDescent="0.3">
      <c r="B380" s="10"/>
      <c r="C380" s="10"/>
      <c r="D380" s="10"/>
      <c r="E380" s="10"/>
      <c r="F380" s="10"/>
      <c r="G380" s="10"/>
      <c r="H380" s="10"/>
    </row>
    <row r="381" spans="2:8" ht="14.4" x14ac:dyDescent="0.3">
      <c r="B381" s="10"/>
      <c r="C381" s="10"/>
      <c r="D381" s="10"/>
      <c r="E381" s="10"/>
      <c r="F381" s="10"/>
      <c r="G381" s="10"/>
      <c r="H381" s="10"/>
    </row>
    <row r="382" spans="2:8" ht="14.4" x14ac:dyDescent="0.3">
      <c r="B382" s="10"/>
      <c r="C382" s="10"/>
      <c r="D382" s="10"/>
      <c r="E382" s="10"/>
      <c r="F382" s="10"/>
      <c r="G382" s="10"/>
      <c r="H382" s="10"/>
    </row>
    <row r="383" spans="2:8" ht="14.4" x14ac:dyDescent="0.3">
      <c r="B383" s="10"/>
      <c r="C383" s="10"/>
      <c r="D383" s="10"/>
      <c r="E383" s="10"/>
      <c r="F383" s="10"/>
      <c r="G383" s="10"/>
      <c r="H383" s="10"/>
    </row>
    <row r="384" spans="2:8" ht="14.4" x14ac:dyDescent="0.3">
      <c r="B384" s="10"/>
      <c r="C384" s="10"/>
      <c r="D384" s="10"/>
      <c r="E384" s="10"/>
      <c r="F384" s="10"/>
      <c r="G384" s="10"/>
      <c r="H384" s="10"/>
    </row>
    <row r="385" spans="2:8" ht="14.4" x14ac:dyDescent="0.3">
      <c r="B385" s="10"/>
      <c r="C385" s="10"/>
      <c r="D385" s="10"/>
      <c r="E385" s="10"/>
      <c r="F385" s="10"/>
      <c r="G385" s="10"/>
      <c r="H385" s="10"/>
    </row>
    <row r="386" spans="2:8" ht="14.4" x14ac:dyDescent="0.3">
      <c r="B386" s="10"/>
      <c r="C386" s="10"/>
      <c r="D386" s="10"/>
      <c r="E386" s="10"/>
      <c r="F386" s="10"/>
      <c r="G386" s="10"/>
      <c r="H386" s="10"/>
    </row>
    <row r="387" spans="2:8" ht="14.4" x14ac:dyDescent="0.3">
      <c r="B387" s="10"/>
      <c r="C387" s="10"/>
      <c r="D387" s="10"/>
      <c r="E387" s="10"/>
      <c r="F387" s="10"/>
      <c r="G387" s="10"/>
      <c r="H387" s="10"/>
    </row>
    <row r="388" spans="2:8" ht="14.4" x14ac:dyDescent="0.3">
      <c r="B388" s="10"/>
      <c r="C388" s="10"/>
      <c r="D388" s="10"/>
      <c r="E388" s="10"/>
      <c r="F388" s="10"/>
      <c r="G388" s="10"/>
      <c r="H388" s="10"/>
    </row>
    <row r="389" spans="2:8" ht="14.4" x14ac:dyDescent="0.3">
      <c r="B389" s="10"/>
      <c r="C389" s="10"/>
      <c r="D389" s="10"/>
      <c r="E389" s="10"/>
      <c r="F389" s="10"/>
      <c r="G389" s="10"/>
      <c r="H389" s="10"/>
    </row>
    <row r="390" spans="2:8" ht="14.4" x14ac:dyDescent="0.3">
      <c r="B390" s="10"/>
      <c r="C390" s="10"/>
      <c r="D390" s="10"/>
      <c r="E390" s="10"/>
      <c r="F390" s="10"/>
      <c r="G390" s="10"/>
      <c r="H390" s="10"/>
    </row>
    <row r="391" spans="2:8" ht="14.4" x14ac:dyDescent="0.3">
      <c r="B391" s="10"/>
      <c r="C391" s="10"/>
      <c r="D391" s="10"/>
      <c r="E391" s="10"/>
      <c r="F391" s="10"/>
      <c r="G391" s="10"/>
      <c r="H391" s="10"/>
    </row>
    <row r="392" spans="2:8" ht="14.4" x14ac:dyDescent="0.3">
      <c r="B392" s="10"/>
      <c r="C392" s="10"/>
      <c r="D392" s="10"/>
      <c r="E392" s="10"/>
      <c r="F392" s="10"/>
      <c r="G392" s="10"/>
      <c r="H392" s="10"/>
    </row>
    <row r="393" spans="2:8" ht="14.4" x14ac:dyDescent="0.3">
      <c r="B393" s="10"/>
      <c r="C393" s="10"/>
      <c r="D393" s="10"/>
      <c r="E393" s="10"/>
      <c r="F393" s="10"/>
      <c r="G393" s="10"/>
      <c r="H393" s="10"/>
    </row>
    <row r="394" spans="2:8" ht="14.4" x14ac:dyDescent="0.3">
      <c r="B394" s="10"/>
      <c r="C394" s="10"/>
      <c r="D394" s="10"/>
      <c r="E394" s="10"/>
      <c r="F394" s="10"/>
      <c r="G394" s="10"/>
      <c r="H394" s="10"/>
    </row>
    <row r="395" spans="2:8" ht="14.4" x14ac:dyDescent="0.3">
      <c r="B395" s="10"/>
      <c r="C395" s="10"/>
      <c r="D395" s="10"/>
      <c r="E395" s="10"/>
      <c r="F395" s="10"/>
      <c r="G395" s="10"/>
      <c r="H395" s="10"/>
    </row>
    <row r="396" spans="2:8" ht="14.4" x14ac:dyDescent="0.3">
      <c r="B396" s="10"/>
      <c r="C396" s="10"/>
      <c r="D396" s="10"/>
      <c r="E396" s="10"/>
      <c r="F396" s="10"/>
      <c r="G396" s="10"/>
      <c r="H396" s="10"/>
    </row>
    <row r="397" spans="2:8" ht="14.4" x14ac:dyDescent="0.3">
      <c r="B397" s="10"/>
      <c r="C397" s="10"/>
      <c r="D397" s="10"/>
      <c r="E397" s="10"/>
      <c r="F397" s="10"/>
      <c r="G397" s="10"/>
      <c r="H397" s="10"/>
    </row>
    <row r="398" spans="2:8" ht="14.4" x14ac:dyDescent="0.3">
      <c r="B398" s="10"/>
      <c r="C398" s="10"/>
      <c r="D398" s="10"/>
      <c r="E398" s="10"/>
      <c r="F398" s="10"/>
      <c r="G398" s="10"/>
      <c r="H398" s="10"/>
    </row>
    <row r="399" spans="2:8" ht="14.4" x14ac:dyDescent="0.3">
      <c r="B399" s="10"/>
      <c r="C399" s="10"/>
      <c r="D399" s="10"/>
      <c r="E399" s="10"/>
      <c r="F399" s="10"/>
      <c r="G399" s="10"/>
      <c r="H399" s="10"/>
    </row>
    <row r="400" spans="2:8" ht="14.4" x14ac:dyDescent="0.3">
      <c r="B400" s="10"/>
      <c r="C400" s="10"/>
      <c r="D400" s="10"/>
      <c r="E400" s="10"/>
      <c r="F400" s="10"/>
      <c r="G400" s="10"/>
      <c r="H400" s="10"/>
    </row>
    <row r="401" spans="2:8" ht="14.4" x14ac:dyDescent="0.3">
      <c r="B401" s="10"/>
      <c r="C401" s="10"/>
      <c r="D401" s="10"/>
      <c r="E401" s="10"/>
      <c r="F401" s="10"/>
      <c r="G401" s="10"/>
      <c r="H401" s="10"/>
    </row>
    <row r="402" spans="2:8" ht="14.4" x14ac:dyDescent="0.3">
      <c r="B402" s="10"/>
      <c r="C402" s="10"/>
      <c r="D402" s="10"/>
      <c r="E402" s="10"/>
      <c r="F402" s="10"/>
      <c r="G402" s="10"/>
      <c r="H402" s="10"/>
    </row>
    <row r="403" spans="2:8" ht="14.4" x14ac:dyDescent="0.3">
      <c r="B403" s="10"/>
      <c r="C403" s="10"/>
      <c r="D403" s="10"/>
      <c r="E403" s="10"/>
      <c r="F403" s="10"/>
      <c r="G403" s="10"/>
      <c r="H403" s="10"/>
    </row>
    <row r="404" spans="2:8" ht="14.4" x14ac:dyDescent="0.3">
      <c r="B404" s="10"/>
      <c r="C404" s="10"/>
      <c r="D404" s="10"/>
      <c r="E404" s="10"/>
      <c r="F404" s="10"/>
      <c r="G404" s="10"/>
      <c r="H404" s="10"/>
    </row>
    <row r="405" spans="2:8" ht="14.4" x14ac:dyDescent="0.3">
      <c r="B405" s="10"/>
      <c r="C405" s="10"/>
      <c r="D405" s="10"/>
      <c r="E405" s="10"/>
      <c r="F405" s="10"/>
      <c r="G405" s="10"/>
      <c r="H405" s="10"/>
    </row>
    <row r="406" spans="2:8" ht="14.4" x14ac:dyDescent="0.3">
      <c r="B406" s="10"/>
      <c r="C406" s="10"/>
      <c r="D406" s="10"/>
      <c r="E406" s="10"/>
      <c r="F406" s="10"/>
      <c r="G406" s="10"/>
      <c r="H406" s="10"/>
    </row>
    <row r="407" spans="2:8" ht="14.4" x14ac:dyDescent="0.3">
      <c r="B407" s="10"/>
      <c r="C407" s="10"/>
      <c r="D407" s="10"/>
      <c r="E407" s="10"/>
      <c r="F407" s="10"/>
      <c r="G407" s="10"/>
      <c r="H407" s="10"/>
    </row>
    <row r="408" spans="2:8" ht="14.4" x14ac:dyDescent="0.3">
      <c r="B408" s="10"/>
      <c r="C408" s="10"/>
      <c r="D408" s="10"/>
      <c r="E408" s="10"/>
      <c r="F408" s="10"/>
      <c r="G408" s="10"/>
      <c r="H408" s="10"/>
    </row>
    <row r="409" spans="2:8" ht="14.4" x14ac:dyDescent="0.3">
      <c r="B409" s="10"/>
      <c r="C409" s="10"/>
      <c r="D409" s="10"/>
      <c r="E409" s="10"/>
      <c r="F409" s="10"/>
      <c r="G409" s="10"/>
      <c r="H409" s="10"/>
    </row>
    <row r="410" spans="2:8" ht="14.4" x14ac:dyDescent="0.3">
      <c r="B410" s="10"/>
      <c r="C410" s="10"/>
      <c r="D410" s="10"/>
      <c r="E410" s="10"/>
      <c r="F410" s="10"/>
      <c r="G410" s="10"/>
      <c r="H410" s="10"/>
    </row>
    <row r="411" spans="2:8" ht="14.4" x14ac:dyDescent="0.3">
      <c r="B411" s="10"/>
      <c r="C411" s="10"/>
      <c r="D411" s="10"/>
      <c r="E411" s="10"/>
      <c r="F411" s="10"/>
      <c r="G411" s="10"/>
      <c r="H411" s="10"/>
    </row>
    <row r="412" spans="2:8" ht="14.4" x14ac:dyDescent="0.3">
      <c r="B412" s="10"/>
      <c r="C412" s="10"/>
      <c r="D412" s="10"/>
      <c r="E412" s="10"/>
      <c r="F412" s="10"/>
      <c r="G412" s="10"/>
      <c r="H412" s="10"/>
    </row>
    <row r="413" spans="2:8" ht="14.4" x14ac:dyDescent="0.3">
      <c r="B413" s="10"/>
      <c r="C413" s="10"/>
      <c r="D413" s="10"/>
      <c r="E413" s="10"/>
      <c r="F413" s="10"/>
      <c r="G413" s="10"/>
      <c r="H413" s="10"/>
    </row>
    <row r="414" spans="2:8" ht="14.4" x14ac:dyDescent="0.3">
      <c r="B414" s="10"/>
      <c r="C414" s="10"/>
      <c r="D414" s="10"/>
      <c r="E414" s="10"/>
      <c r="F414" s="10"/>
      <c r="G414" s="10"/>
      <c r="H414" s="10"/>
    </row>
    <row r="415" spans="2:8" ht="14.4" x14ac:dyDescent="0.3">
      <c r="B415" s="10"/>
      <c r="C415" s="10"/>
      <c r="D415" s="10"/>
      <c r="E415" s="10"/>
      <c r="F415" s="10"/>
      <c r="G415" s="10"/>
      <c r="H415" s="10"/>
    </row>
    <row r="416" spans="2:8" ht="14.4" x14ac:dyDescent="0.3">
      <c r="B416" s="10"/>
      <c r="C416" s="10"/>
      <c r="D416" s="10"/>
      <c r="E416" s="10"/>
      <c r="F416" s="10"/>
      <c r="G416" s="10"/>
      <c r="H416" s="10"/>
    </row>
    <row r="417" spans="2:8" ht="14.4" x14ac:dyDescent="0.3">
      <c r="B417" s="10"/>
      <c r="C417" s="10"/>
      <c r="D417" s="10"/>
      <c r="E417" s="10"/>
      <c r="F417" s="10"/>
      <c r="G417" s="10"/>
      <c r="H417" s="10"/>
    </row>
    <row r="418" spans="2:8" ht="14.4" x14ac:dyDescent="0.3">
      <c r="B418" s="10"/>
      <c r="C418" s="10"/>
      <c r="D418" s="10"/>
      <c r="E418" s="10"/>
      <c r="F418" s="10"/>
      <c r="G418" s="10"/>
      <c r="H418" s="10"/>
    </row>
    <row r="419" spans="2:8" ht="14.4" x14ac:dyDescent="0.3">
      <c r="B419" s="10"/>
      <c r="C419" s="10"/>
      <c r="D419" s="10"/>
      <c r="E419" s="10"/>
      <c r="F419" s="10"/>
      <c r="G419" s="10"/>
      <c r="H419" s="10"/>
    </row>
    <row r="420" spans="2:8" ht="14.4" x14ac:dyDescent="0.3">
      <c r="B420" s="10"/>
      <c r="C420" s="10"/>
      <c r="D420" s="10"/>
      <c r="E420" s="10"/>
      <c r="F420" s="10"/>
      <c r="G420" s="10"/>
      <c r="H420" s="10"/>
    </row>
    <row r="421" spans="2:8" ht="14.4" x14ac:dyDescent="0.3">
      <c r="B421" s="10"/>
      <c r="C421" s="10"/>
      <c r="D421" s="10"/>
      <c r="E421" s="10"/>
      <c r="F421" s="10"/>
      <c r="G421" s="10"/>
      <c r="H421" s="10"/>
    </row>
    <row r="422" spans="2:8" ht="14.4" x14ac:dyDescent="0.3">
      <c r="B422" s="10"/>
      <c r="C422" s="10"/>
      <c r="D422" s="10"/>
      <c r="E422" s="10"/>
      <c r="F422" s="10"/>
      <c r="G422" s="10"/>
      <c r="H422" s="10"/>
    </row>
    <row r="423" spans="2:8" ht="14.4" x14ac:dyDescent="0.3">
      <c r="B423" s="10"/>
      <c r="C423" s="10"/>
      <c r="D423" s="10"/>
      <c r="E423" s="10"/>
      <c r="F423" s="10"/>
      <c r="G423" s="10"/>
      <c r="H423" s="10"/>
    </row>
    <row r="424" spans="2:8" ht="14.4" x14ac:dyDescent="0.3">
      <c r="B424" s="10"/>
      <c r="C424" s="10"/>
      <c r="D424" s="10"/>
      <c r="E424" s="10"/>
      <c r="F424" s="10"/>
      <c r="G424" s="10"/>
      <c r="H424" s="10"/>
    </row>
    <row r="425" spans="2:8" ht="14.4" x14ac:dyDescent="0.3">
      <c r="B425" s="10"/>
      <c r="C425" s="10"/>
      <c r="D425" s="10"/>
      <c r="E425" s="10"/>
      <c r="F425" s="10"/>
      <c r="G425" s="10"/>
      <c r="H425" s="10"/>
    </row>
    <row r="426" spans="2:8" ht="14.4" x14ac:dyDescent="0.3">
      <c r="B426" s="10"/>
      <c r="C426" s="10"/>
      <c r="D426" s="10"/>
      <c r="E426" s="10"/>
      <c r="F426" s="10"/>
      <c r="G426" s="10"/>
      <c r="H426" s="10"/>
    </row>
    <row r="427" spans="2:8" ht="14.4" x14ac:dyDescent="0.3">
      <c r="B427" s="10"/>
      <c r="C427" s="10"/>
      <c r="D427" s="10"/>
      <c r="E427" s="10"/>
      <c r="F427" s="10"/>
      <c r="G427" s="10"/>
      <c r="H427" s="10"/>
    </row>
    <row r="428" spans="2:8" x14ac:dyDescent="0.35">
      <c r="B428" s="10"/>
      <c r="C428" s="10"/>
      <c r="D428" s="10"/>
      <c r="E428" s="10"/>
      <c r="F428" s="10"/>
      <c r="G428" s="10"/>
      <c r="H428" s="1"/>
    </row>
    <row r="429" spans="2:8" x14ac:dyDescent="0.35">
      <c r="B429" s="1"/>
      <c r="C429" s="1"/>
      <c r="D429" s="1"/>
      <c r="E429" s="1"/>
      <c r="F429" s="1"/>
      <c r="G429" s="1"/>
      <c r="H429" s="1"/>
    </row>
    <row r="430" spans="2:8" x14ac:dyDescent="0.35">
      <c r="B430" s="1"/>
      <c r="C430" s="1"/>
      <c r="D430" s="1"/>
      <c r="E430" s="1"/>
      <c r="F430" s="1"/>
      <c r="G430" s="1"/>
      <c r="H430" s="1"/>
    </row>
    <row r="431" spans="2:8" x14ac:dyDescent="0.35">
      <c r="B431" s="1"/>
      <c r="C431" s="1"/>
      <c r="D431" s="1"/>
      <c r="E431" s="1"/>
      <c r="F431" s="1"/>
      <c r="G431" s="1"/>
      <c r="H431" s="1"/>
    </row>
    <row r="432" spans="2:8" x14ac:dyDescent="0.35">
      <c r="B432" s="1"/>
      <c r="C432" s="1"/>
      <c r="D432" s="1"/>
      <c r="E432" s="1"/>
      <c r="F432" s="1"/>
      <c r="G432" s="1"/>
      <c r="H432" s="1"/>
    </row>
    <row r="433" spans="2:8" x14ac:dyDescent="0.35">
      <c r="B433" s="1"/>
      <c r="C433" s="1"/>
      <c r="D433" s="1"/>
      <c r="E433" s="1"/>
      <c r="F433" s="1"/>
      <c r="G433" s="1"/>
      <c r="H433" s="1"/>
    </row>
    <row r="434" spans="2:8" x14ac:dyDescent="0.35">
      <c r="B434" s="1"/>
      <c r="C434" s="1"/>
      <c r="D434" s="1"/>
      <c r="E434" s="1"/>
      <c r="F434" s="1"/>
      <c r="G434" s="1"/>
      <c r="H434" s="1"/>
    </row>
    <row r="435" spans="2:8" x14ac:dyDescent="0.35">
      <c r="B435" s="1"/>
      <c r="C435" s="1"/>
      <c r="D435" s="1"/>
      <c r="E435" s="1"/>
      <c r="F435" s="1"/>
      <c r="G435" s="1"/>
      <c r="H435" s="1"/>
    </row>
    <row r="436" spans="2:8" x14ac:dyDescent="0.35">
      <c r="B436" s="1"/>
      <c r="C436" s="1"/>
      <c r="D436" s="1"/>
      <c r="E436" s="1"/>
      <c r="F436" s="1"/>
      <c r="G436" s="1"/>
      <c r="H436" s="1"/>
    </row>
    <row r="437" spans="2:8" x14ac:dyDescent="0.35">
      <c r="B437" s="1"/>
      <c r="C437" s="1"/>
      <c r="D437" s="1"/>
      <c r="E437" s="1"/>
      <c r="F437" s="1"/>
      <c r="G437" s="1"/>
      <c r="H437" s="1"/>
    </row>
    <row r="438" spans="2:8" x14ac:dyDescent="0.35">
      <c r="B438" s="1"/>
      <c r="C438" s="1"/>
      <c r="D438" s="1"/>
      <c r="E438" s="1"/>
      <c r="F438" s="1"/>
      <c r="G438" s="1"/>
      <c r="H438" s="1"/>
    </row>
    <row r="439" spans="2:8" x14ac:dyDescent="0.35">
      <c r="B439" s="1"/>
      <c r="C439" s="1"/>
      <c r="D439" s="1"/>
      <c r="E439" s="1"/>
      <c r="F439" s="1"/>
      <c r="G439" s="1"/>
      <c r="H439" s="1"/>
    </row>
    <row r="440" spans="2:8" x14ac:dyDescent="0.35">
      <c r="B440" s="1"/>
      <c r="C440" s="1"/>
      <c r="D440" s="1"/>
      <c r="E440" s="1"/>
      <c r="F440" s="1"/>
      <c r="G440" s="1"/>
      <c r="H440" s="1"/>
    </row>
    <row r="441" spans="2:8" x14ac:dyDescent="0.35">
      <c r="B441" s="1"/>
      <c r="C441" s="1"/>
      <c r="D441" s="1"/>
      <c r="E441" s="1"/>
      <c r="F441" s="1"/>
      <c r="G441" s="1"/>
      <c r="H441" s="1"/>
    </row>
    <row r="442" spans="2:8" x14ac:dyDescent="0.35">
      <c r="B442" s="1"/>
      <c r="C442" s="1"/>
      <c r="D442" s="1"/>
      <c r="E442" s="1"/>
      <c r="F442" s="1"/>
      <c r="G442" s="1"/>
      <c r="H442" s="1"/>
    </row>
    <row r="443" spans="2:8" x14ac:dyDescent="0.35">
      <c r="B443" s="1"/>
      <c r="C443" s="1"/>
      <c r="D443" s="1"/>
      <c r="E443" s="1"/>
      <c r="F443" s="1"/>
      <c r="G443" s="1"/>
      <c r="H443" s="1"/>
    </row>
    <row r="444" spans="2:8" x14ac:dyDescent="0.35">
      <c r="B444" s="1"/>
      <c r="C444" s="1"/>
      <c r="D444" s="1"/>
      <c r="E444" s="1"/>
      <c r="F444" s="1"/>
      <c r="G444" s="1"/>
      <c r="H444" s="1"/>
    </row>
    <row r="445" spans="2:8" x14ac:dyDescent="0.35">
      <c r="B445" s="1"/>
      <c r="C445" s="1"/>
      <c r="D445" s="1"/>
      <c r="E445" s="1"/>
      <c r="F445" s="1"/>
      <c r="G445" s="1"/>
      <c r="H445" s="1"/>
    </row>
    <row r="446" spans="2:8" x14ac:dyDescent="0.35">
      <c r="B446" s="1"/>
      <c r="C446" s="1"/>
      <c r="D446" s="1"/>
      <c r="E446" s="1"/>
      <c r="F446" s="1"/>
      <c r="G446" s="1"/>
      <c r="H446" s="1"/>
    </row>
    <row r="447" spans="2:8" x14ac:dyDescent="0.35">
      <c r="B447" s="1"/>
      <c r="C447" s="1"/>
      <c r="D447" s="1"/>
      <c r="E447" s="1"/>
      <c r="F447" s="1"/>
      <c r="G447" s="1"/>
      <c r="H447" s="1"/>
    </row>
    <row r="448" spans="2:8" x14ac:dyDescent="0.35">
      <c r="B448" s="1"/>
      <c r="C448" s="1"/>
      <c r="D448" s="1"/>
      <c r="E448" s="1"/>
      <c r="F448" s="1"/>
      <c r="G448" s="1"/>
      <c r="H448" s="1"/>
    </row>
    <row r="449" spans="2:8" x14ac:dyDescent="0.35">
      <c r="B449" s="1"/>
      <c r="C449" s="1"/>
      <c r="D449" s="1"/>
      <c r="E449" s="1"/>
      <c r="F449" s="1"/>
      <c r="G449" s="1"/>
      <c r="H449" s="1"/>
    </row>
    <row r="450" spans="2:8" x14ac:dyDescent="0.35">
      <c r="B450" s="1"/>
      <c r="C450" s="1"/>
      <c r="D450" s="1"/>
      <c r="E450" s="1"/>
      <c r="F450" s="1"/>
      <c r="G450" s="1"/>
      <c r="H450" s="1"/>
    </row>
    <row r="451" spans="2:8" x14ac:dyDescent="0.35">
      <c r="B451" s="1"/>
      <c r="C451" s="1"/>
      <c r="D451" s="1"/>
      <c r="E451" s="1"/>
      <c r="F451" s="1"/>
      <c r="G451" s="1"/>
      <c r="H451" s="1"/>
    </row>
    <row r="452" spans="2:8" x14ac:dyDescent="0.35">
      <c r="B452" s="1"/>
      <c r="C452" s="1"/>
      <c r="D452" s="1"/>
      <c r="E452" s="1"/>
      <c r="F452" s="1"/>
      <c r="G452" s="1"/>
      <c r="H452" s="1"/>
    </row>
    <row r="453" spans="2:8" x14ac:dyDescent="0.35">
      <c r="B453" s="1"/>
      <c r="C453" s="1"/>
      <c r="D453" s="1"/>
      <c r="E453" s="1"/>
      <c r="F453" s="1"/>
      <c r="G453" s="1"/>
      <c r="H453" s="1"/>
    </row>
    <row r="454" spans="2:8" x14ac:dyDescent="0.35">
      <c r="B454" s="1"/>
      <c r="C454" s="1"/>
      <c r="D454" s="1"/>
      <c r="E454" s="1"/>
      <c r="F454" s="1"/>
      <c r="G454" s="1"/>
      <c r="H454" s="1"/>
    </row>
    <row r="455" spans="2:8" x14ac:dyDescent="0.35">
      <c r="B455" s="1"/>
      <c r="C455" s="1"/>
      <c r="D455" s="1"/>
      <c r="E455" s="1"/>
      <c r="F455" s="1"/>
      <c r="G455" s="1"/>
      <c r="H455" s="1"/>
    </row>
    <row r="456" spans="2:8" x14ac:dyDescent="0.35">
      <c r="B456" s="1"/>
      <c r="C456" s="1"/>
      <c r="D456" s="1"/>
      <c r="E456" s="1"/>
      <c r="F456" s="1"/>
      <c r="G456" s="1"/>
      <c r="H456" s="1"/>
    </row>
    <row r="457" spans="2:8" x14ac:dyDescent="0.35">
      <c r="B457" s="1"/>
      <c r="C457" s="1"/>
      <c r="D457" s="1"/>
      <c r="E457" s="1"/>
      <c r="F457" s="1"/>
      <c r="G457" s="1"/>
      <c r="H457" s="1"/>
    </row>
    <row r="458" spans="2:8" x14ac:dyDescent="0.35">
      <c r="B458" s="1"/>
      <c r="C458" s="1"/>
      <c r="D458" s="1"/>
      <c r="E458" s="1"/>
      <c r="F458" s="1"/>
      <c r="G458" s="1"/>
      <c r="H458" s="1"/>
    </row>
    <row r="459" spans="2:8" x14ac:dyDescent="0.35">
      <c r="B459" s="1"/>
      <c r="C459" s="1"/>
      <c r="D459" s="1"/>
      <c r="E459" s="1"/>
      <c r="F459" s="1"/>
      <c r="G459" s="1"/>
      <c r="H459" s="1"/>
    </row>
    <row r="460" spans="2:8" x14ac:dyDescent="0.35">
      <c r="B460" s="1"/>
      <c r="C460" s="1"/>
      <c r="D460" s="1"/>
      <c r="E460" s="1"/>
      <c r="F460" s="1"/>
      <c r="G460" s="1"/>
      <c r="H460" s="1"/>
    </row>
    <row r="461" spans="2:8" x14ac:dyDescent="0.35">
      <c r="B461" s="1"/>
      <c r="C461" s="1"/>
      <c r="D461" s="1"/>
      <c r="E461" s="1"/>
      <c r="F461" s="1"/>
      <c r="G461" s="1"/>
      <c r="H461" s="1"/>
    </row>
    <row r="462" spans="2:8" x14ac:dyDescent="0.35">
      <c r="B462" s="1"/>
      <c r="C462" s="1"/>
      <c r="D462" s="1"/>
      <c r="E462" s="1"/>
      <c r="F462" s="1"/>
      <c r="G462" s="1"/>
      <c r="H462" s="1"/>
    </row>
    <row r="463" spans="2:8" x14ac:dyDescent="0.35">
      <c r="B463" s="1"/>
      <c r="C463" s="1"/>
      <c r="D463" s="1"/>
      <c r="E463" s="1"/>
      <c r="F463" s="1"/>
      <c r="G463" s="1"/>
      <c r="H463" s="1"/>
    </row>
    <row r="464" spans="2:8" x14ac:dyDescent="0.35">
      <c r="B464" s="1"/>
      <c r="C464" s="1"/>
      <c r="D464" s="1"/>
      <c r="E464" s="1"/>
      <c r="F464" s="1"/>
      <c r="G464" s="1"/>
      <c r="H464" s="1"/>
    </row>
    <row r="465" spans="2:8" x14ac:dyDescent="0.35">
      <c r="B465" s="1"/>
      <c r="C465" s="1"/>
      <c r="D465" s="1"/>
      <c r="E465" s="1"/>
      <c r="F465" s="1"/>
      <c r="G465" s="1"/>
      <c r="H465" s="1"/>
    </row>
    <row r="466" spans="2:8" x14ac:dyDescent="0.35">
      <c r="B466" s="1"/>
      <c r="C466" s="1"/>
      <c r="D466" s="1"/>
      <c r="E466" s="1"/>
      <c r="F466" s="1"/>
      <c r="G466" s="1"/>
      <c r="H466" s="1"/>
    </row>
    <row r="467" spans="2:8" x14ac:dyDescent="0.35">
      <c r="B467" s="1"/>
      <c r="C467" s="1"/>
      <c r="D467" s="1"/>
      <c r="E467" s="1"/>
      <c r="F467" s="1"/>
      <c r="G467" s="1"/>
      <c r="H467" s="1"/>
    </row>
    <row r="468" spans="2:8" x14ac:dyDescent="0.35">
      <c r="B468" s="1"/>
      <c r="C468" s="1"/>
      <c r="D468" s="1"/>
      <c r="E468" s="1"/>
      <c r="F468" s="1"/>
      <c r="G468" s="1"/>
      <c r="H468" s="1"/>
    </row>
    <row r="469" spans="2:8" x14ac:dyDescent="0.35">
      <c r="B469" s="1"/>
      <c r="C469" s="1"/>
      <c r="D469" s="1"/>
      <c r="E469" s="1"/>
      <c r="F469" s="1"/>
      <c r="G469" s="1"/>
      <c r="H469" s="1"/>
    </row>
    <row r="470" spans="2:8" x14ac:dyDescent="0.35">
      <c r="B470" s="1"/>
      <c r="C470" s="1"/>
      <c r="D470" s="1"/>
      <c r="E470" s="1"/>
      <c r="F470" s="1"/>
      <c r="G470" s="1"/>
      <c r="H470" s="1"/>
    </row>
    <row r="471" spans="2:8" x14ac:dyDescent="0.35">
      <c r="B471" s="1"/>
      <c r="C471" s="1"/>
      <c r="D471" s="1"/>
      <c r="E471" s="1"/>
      <c r="F471" s="1"/>
      <c r="G471" s="1"/>
      <c r="H471" s="1"/>
    </row>
    <row r="472" spans="2:8" x14ac:dyDescent="0.35">
      <c r="B472" s="1"/>
      <c r="C472" s="1"/>
      <c r="D472" s="1"/>
      <c r="E472" s="1"/>
      <c r="F472" s="1"/>
      <c r="G472" s="1"/>
      <c r="H472" s="1"/>
    </row>
    <row r="473" spans="2:8" x14ac:dyDescent="0.35">
      <c r="B473" s="1"/>
      <c r="C473" s="1"/>
      <c r="D473" s="1"/>
      <c r="E473" s="1"/>
      <c r="F473" s="1"/>
      <c r="G473" s="1"/>
      <c r="H473" s="1"/>
    </row>
    <row r="474" spans="2:8" x14ac:dyDescent="0.35">
      <c r="B474" s="1"/>
      <c r="C474" s="1"/>
      <c r="D474" s="1"/>
      <c r="E474" s="1"/>
      <c r="F474" s="1"/>
      <c r="G474" s="1"/>
      <c r="H474" s="1"/>
    </row>
    <row r="475" spans="2:8" x14ac:dyDescent="0.35">
      <c r="B475" s="1"/>
      <c r="C475" s="1"/>
      <c r="D475" s="1"/>
      <c r="E475" s="1"/>
      <c r="F475" s="1"/>
      <c r="G475" s="1"/>
      <c r="H475" s="1"/>
    </row>
    <row r="476" spans="2:8" x14ac:dyDescent="0.35">
      <c r="B476" s="1"/>
      <c r="C476" s="1"/>
      <c r="D476" s="1"/>
      <c r="E476" s="1"/>
      <c r="F476" s="1"/>
      <c r="G476" s="1"/>
      <c r="H476" s="1"/>
    </row>
    <row r="477" spans="2:8" x14ac:dyDescent="0.35">
      <c r="B477" s="1"/>
      <c r="C477" s="1"/>
      <c r="D477" s="1"/>
      <c r="E477" s="1"/>
      <c r="F477" s="1"/>
      <c r="G477" s="1"/>
      <c r="H477" s="1"/>
    </row>
    <row r="478" spans="2:8" x14ac:dyDescent="0.35">
      <c r="B478" s="1"/>
      <c r="C478" s="1"/>
      <c r="D478" s="1"/>
      <c r="E478" s="1"/>
      <c r="F478" s="1"/>
      <c r="G478" s="1"/>
      <c r="H478" s="1"/>
    </row>
    <row r="479" spans="2:8" x14ac:dyDescent="0.35">
      <c r="B479" s="1"/>
      <c r="C479" s="1"/>
      <c r="D479" s="1"/>
      <c r="E479" s="1"/>
      <c r="F479" s="1"/>
      <c r="G479" s="1"/>
      <c r="H479" s="1"/>
    </row>
    <row r="480" spans="2:8" x14ac:dyDescent="0.35">
      <c r="B480" s="1"/>
      <c r="C480" s="1"/>
      <c r="D480" s="1"/>
      <c r="E480" s="1"/>
      <c r="F480" s="1"/>
      <c r="G480" s="1"/>
      <c r="H480" s="1"/>
    </row>
    <row r="481" spans="2:8" x14ac:dyDescent="0.35">
      <c r="B481" s="1"/>
      <c r="C481" s="1"/>
      <c r="D481" s="1"/>
      <c r="E481" s="1"/>
      <c r="F481" s="1"/>
      <c r="G481" s="1"/>
      <c r="H481" s="1"/>
    </row>
    <row r="482" spans="2:8" x14ac:dyDescent="0.35">
      <c r="B482" s="1"/>
      <c r="C482" s="1"/>
      <c r="D482" s="1"/>
      <c r="E482" s="1"/>
      <c r="F482" s="1"/>
      <c r="G482" s="1"/>
      <c r="H482" s="1"/>
    </row>
    <row r="483" spans="2:8" x14ac:dyDescent="0.35">
      <c r="B483" s="1"/>
      <c r="C483" s="1"/>
      <c r="D483" s="1"/>
      <c r="E483" s="1"/>
      <c r="F483" s="1"/>
      <c r="G483" s="1"/>
      <c r="H483" s="1"/>
    </row>
    <row r="484" spans="2:8" x14ac:dyDescent="0.35">
      <c r="B484" s="1"/>
      <c r="C484" s="1"/>
      <c r="D484" s="1"/>
      <c r="E484" s="1"/>
      <c r="F484" s="1"/>
      <c r="G484" s="1"/>
      <c r="H484" s="1"/>
    </row>
    <row r="485" spans="2:8" x14ac:dyDescent="0.35">
      <c r="B485" s="1"/>
      <c r="C485" s="1"/>
      <c r="D485" s="1"/>
      <c r="E485" s="1"/>
      <c r="F485" s="1"/>
      <c r="G485" s="1"/>
      <c r="H485" s="1"/>
    </row>
    <row r="486" spans="2:8" x14ac:dyDescent="0.35">
      <c r="B486" s="1"/>
      <c r="C486" s="1"/>
      <c r="D486" s="1"/>
      <c r="E486" s="1"/>
      <c r="F486" s="1"/>
      <c r="G486" s="1"/>
      <c r="H486" s="1"/>
    </row>
    <row r="487" spans="2:8" x14ac:dyDescent="0.35">
      <c r="B487" s="1"/>
      <c r="C487" s="1"/>
      <c r="D487" s="1"/>
      <c r="E487" s="1"/>
      <c r="F487" s="1"/>
      <c r="G487" s="1"/>
      <c r="H487" s="1"/>
    </row>
    <row r="488" spans="2:8" x14ac:dyDescent="0.35">
      <c r="B488" s="1"/>
      <c r="C488" s="1"/>
      <c r="D488" s="1"/>
      <c r="E488" s="1"/>
      <c r="F488" s="1"/>
      <c r="G488" s="1"/>
      <c r="H488" s="1"/>
    </row>
    <row r="489" spans="2:8" x14ac:dyDescent="0.35">
      <c r="B489" s="1"/>
      <c r="C489" s="1"/>
      <c r="D489" s="1"/>
      <c r="E489" s="1"/>
      <c r="F489" s="1"/>
      <c r="G489" s="1"/>
      <c r="H489" s="1"/>
    </row>
    <row r="490" spans="2:8" x14ac:dyDescent="0.35">
      <c r="B490" s="1"/>
      <c r="C490" s="1"/>
      <c r="D490" s="1"/>
      <c r="E490" s="1"/>
      <c r="F490" s="1"/>
      <c r="G490" s="1"/>
      <c r="H490" s="1"/>
    </row>
    <row r="491" spans="2:8" x14ac:dyDescent="0.35">
      <c r="B491" s="1"/>
      <c r="C491" s="1"/>
      <c r="D491" s="1"/>
      <c r="E491" s="1"/>
      <c r="F491" s="1"/>
      <c r="G491" s="1"/>
      <c r="H491" s="1"/>
    </row>
    <row r="492" spans="2:8" x14ac:dyDescent="0.35">
      <c r="B492" s="1"/>
      <c r="C492" s="1"/>
      <c r="D492" s="1"/>
      <c r="E492" s="1"/>
      <c r="F492" s="1"/>
      <c r="G492" s="1"/>
      <c r="H492" s="1"/>
    </row>
    <row r="493" spans="2:8" x14ac:dyDescent="0.35">
      <c r="B493" s="1"/>
      <c r="C493" s="1"/>
      <c r="D493" s="1"/>
      <c r="E493" s="1"/>
      <c r="F493" s="1"/>
      <c r="G493" s="1"/>
      <c r="H493" s="1"/>
    </row>
    <row r="494" spans="2:8" x14ac:dyDescent="0.35">
      <c r="B494" s="1"/>
      <c r="C494" s="1"/>
      <c r="D494" s="1"/>
      <c r="E494" s="1"/>
      <c r="F494" s="1"/>
      <c r="G494" s="1"/>
      <c r="H494" s="1"/>
    </row>
    <row r="495" spans="2:8" x14ac:dyDescent="0.35">
      <c r="B495" s="1"/>
      <c r="C495" s="1"/>
      <c r="D495" s="1"/>
      <c r="E495" s="1"/>
      <c r="F495" s="1"/>
      <c r="G495" s="1"/>
      <c r="H495" s="1"/>
    </row>
    <row r="496" spans="2:8" x14ac:dyDescent="0.35">
      <c r="B496" s="1"/>
      <c r="C496" s="1"/>
      <c r="D496" s="1"/>
      <c r="E496" s="1"/>
      <c r="F496" s="1"/>
      <c r="G496" s="1"/>
      <c r="H496" s="1"/>
    </row>
    <row r="497" spans="2:8" x14ac:dyDescent="0.35">
      <c r="B497" s="1"/>
      <c r="C497" s="1"/>
      <c r="D497" s="1"/>
      <c r="E497" s="1"/>
      <c r="F497" s="1"/>
      <c r="G497" s="1"/>
      <c r="H497" s="1"/>
    </row>
    <row r="498" spans="2:8" x14ac:dyDescent="0.35">
      <c r="B498" s="1"/>
      <c r="C498" s="1"/>
      <c r="D498" s="1"/>
      <c r="E498" s="1"/>
      <c r="F498" s="1"/>
      <c r="G498" s="1"/>
      <c r="H498" s="1"/>
    </row>
    <row r="499" spans="2:8" x14ac:dyDescent="0.35">
      <c r="B499" s="1"/>
      <c r="C499" s="1"/>
      <c r="D499" s="1"/>
      <c r="E499" s="1"/>
      <c r="F499" s="1"/>
      <c r="G499" s="1"/>
      <c r="H499" s="1"/>
    </row>
    <row r="500" spans="2:8" x14ac:dyDescent="0.35">
      <c r="B500" s="1"/>
      <c r="C500" s="1"/>
      <c r="D500" s="1"/>
      <c r="E500" s="1"/>
      <c r="F500" s="1"/>
      <c r="G500" s="1"/>
      <c r="H500" s="1"/>
    </row>
    <row r="501" spans="2:8" x14ac:dyDescent="0.35">
      <c r="B501" s="1"/>
      <c r="C501" s="1"/>
      <c r="D501" s="1"/>
      <c r="E501" s="1"/>
      <c r="F501" s="1"/>
      <c r="G501" s="1"/>
      <c r="H501" s="1"/>
    </row>
    <row r="502" spans="2:8" x14ac:dyDescent="0.35">
      <c r="B502" s="1"/>
      <c r="C502" s="1"/>
      <c r="D502" s="1"/>
      <c r="E502" s="1"/>
      <c r="F502" s="1"/>
      <c r="G502" s="1"/>
      <c r="H502" s="1"/>
    </row>
    <row r="503" spans="2:8" x14ac:dyDescent="0.35">
      <c r="B503" s="1"/>
      <c r="C503" s="1"/>
      <c r="D503" s="1"/>
      <c r="E503" s="1"/>
      <c r="F503" s="1"/>
      <c r="G503" s="1"/>
      <c r="H503" s="1"/>
    </row>
    <row r="504" spans="2:8" x14ac:dyDescent="0.35">
      <c r="B504" s="1"/>
      <c r="C504" s="1"/>
      <c r="D504" s="1"/>
      <c r="E504" s="1"/>
      <c r="F504" s="1"/>
      <c r="G504" s="1"/>
      <c r="H504" s="1"/>
    </row>
    <row r="505" spans="2:8" x14ac:dyDescent="0.35">
      <c r="B505" s="1"/>
      <c r="C505" s="1"/>
      <c r="D505" s="1"/>
      <c r="E505" s="1"/>
      <c r="F505" s="1"/>
      <c r="G505" s="1"/>
      <c r="H505" s="1"/>
    </row>
    <row r="506" spans="2:8" x14ac:dyDescent="0.35">
      <c r="B506" s="1"/>
      <c r="C506" s="1"/>
      <c r="D506" s="1"/>
      <c r="E506" s="1"/>
      <c r="F506" s="1"/>
      <c r="G506" s="1"/>
      <c r="H506" s="1"/>
    </row>
    <row r="507" spans="2:8" x14ac:dyDescent="0.35">
      <c r="B507" s="1"/>
      <c r="C507" s="1"/>
      <c r="D507" s="1"/>
      <c r="E507" s="1"/>
      <c r="F507" s="1"/>
      <c r="G507" s="1"/>
      <c r="H507" s="1"/>
    </row>
    <row r="508" spans="2:8" x14ac:dyDescent="0.35">
      <c r="B508" s="1"/>
      <c r="C508" s="1"/>
      <c r="D508" s="1"/>
      <c r="E508" s="1"/>
      <c r="F508" s="1"/>
      <c r="G508" s="1"/>
      <c r="H508" s="1"/>
    </row>
    <row r="509" spans="2:8" x14ac:dyDescent="0.35">
      <c r="B509" s="1"/>
      <c r="C509" s="1"/>
      <c r="D509" s="1"/>
      <c r="E509" s="1"/>
      <c r="F509" s="1"/>
      <c r="G509" s="1"/>
      <c r="H509" s="1"/>
    </row>
    <row r="510" spans="2:8" x14ac:dyDescent="0.35">
      <c r="B510" s="1"/>
      <c r="C510" s="1"/>
      <c r="D510" s="1"/>
      <c r="E510" s="1"/>
      <c r="F510" s="1"/>
      <c r="G510" s="1"/>
      <c r="H510" s="1"/>
    </row>
    <row r="511" spans="2:8" x14ac:dyDescent="0.35">
      <c r="B511" s="1"/>
      <c r="C511" s="1"/>
      <c r="D511" s="1"/>
      <c r="E511" s="1"/>
      <c r="F511" s="1"/>
      <c r="G511" s="1"/>
      <c r="H511" s="1"/>
    </row>
    <row r="512" spans="2:8" x14ac:dyDescent="0.35">
      <c r="B512" s="1"/>
      <c r="C512" s="1"/>
      <c r="D512" s="1"/>
      <c r="E512" s="1"/>
      <c r="F512" s="1"/>
      <c r="G512" s="1"/>
      <c r="H512" s="1"/>
    </row>
    <row r="513" spans="2:8" x14ac:dyDescent="0.35">
      <c r="B513" s="1"/>
      <c r="C513" s="1"/>
      <c r="D513" s="1"/>
      <c r="E513" s="1"/>
      <c r="F513" s="1"/>
      <c r="G513" s="1"/>
      <c r="H513" s="1"/>
    </row>
    <row r="514" spans="2:8" x14ac:dyDescent="0.35">
      <c r="B514" s="1"/>
      <c r="C514" s="1"/>
      <c r="D514" s="1"/>
      <c r="E514" s="1"/>
      <c r="F514" s="1"/>
      <c r="G514" s="1"/>
      <c r="H514" s="1"/>
    </row>
    <row r="515" spans="2:8" x14ac:dyDescent="0.35">
      <c r="B515" s="1"/>
      <c r="C515" s="1"/>
      <c r="D515" s="1"/>
      <c r="E515" s="1"/>
      <c r="F515" s="1"/>
      <c r="G515" s="1"/>
      <c r="H515" s="1"/>
    </row>
    <row r="516" spans="2:8" x14ac:dyDescent="0.35">
      <c r="B516" s="1"/>
      <c r="C516" s="1"/>
      <c r="D516" s="1"/>
      <c r="E516" s="1"/>
      <c r="F516" s="1"/>
      <c r="G516" s="1"/>
      <c r="H516" s="1"/>
    </row>
    <row r="517" spans="2:8" x14ac:dyDescent="0.35">
      <c r="B517" s="1"/>
      <c r="C517" s="1"/>
      <c r="D517" s="1"/>
      <c r="E517" s="1"/>
      <c r="F517" s="1"/>
      <c r="G517" s="1"/>
      <c r="H517" s="1"/>
    </row>
    <row r="518" spans="2:8" x14ac:dyDescent="0.35">
      <c r="B518" s="1"/>
      <c r="C518" s="1"/>
      <c r="D518" s="1"/>
      <c r="E518" s="1"/>
      <c r="F518" s="1"/>
      <c r="G518" s="1"/>
      <c r="H518" s="1"/>
    </row>
    <row r="519" spans="2:8" x14ac:dyDescent="0.35">
      <c r="B519" s="1"/>
      <c r="C519" s="1"/>
      <c r="D519" s="1"/>
      <c r="E519" s="1"/>
      <c r="F519" s="1"/>
      <c r="G519" s="1"/>
      <c r="H519" s="1"/>
    </row>
    <row r="520" spans="2:8" x14ac:dyDescent="0.35">
      <c r="B520" s="1"/>
      <c r="C520" s="1"/>
      <c r="D520" s="1"/>
      <c r="E520" s="1"/>
      <c r="F520" s="1"/>
      <c r="G520" s="1"/>
      <c r="H520" s="1"/>
    </row>
    <row r="521" spans="2:8" x14ac:dyDescent="0.35">
      <c r="B521" s="1"/>
      <c r="C521" s="1"/>
      <c r="D521" s="1"/>
      <c r="E521" s="1"/>
      <c r="F521" s="1"/>
      <c r="G521" s="1"/>
      <c r="H521" s="1"/>
    </row>
    <row r="522" spans="2:8" x14ac:dyDescent="0.35">
      <c r="B522" s="1"/>
      <c r="C522" s="1"/>
      <c r="D522" s="1"/>
      <c r="E522" s="1"/>
      <c r="F522" s="1"/>
      <c r="G522" s="1"/>
      <c r="H522" s="1"/>
    </row>
    <row r="523" spans="2:8" x14ac:dyDescent="0.35">
      <c r="B523" s="1"/>
      <c r="C523" s="1"/>
      <c r="D523" s="1"/>
      <c r="E523" s="1"/>
      <c r="F523" s="1"/>
      <c r="G523" s="1"/>
      <c r="H523" s="1"/>
    </row>
    <row r="524" spans="2:8" x14ac:dyDescent="0.35">
      <c r="B524" s="1"/>
      <c r="C524" s="1"/>
      <c r="D524" s="1"/>
      <c r="E524" s="1"/>
      <c r="F524" s="1"/>
      <c r="G524" s="1"/>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defaultColWidth="8.88671875" defaultRowHeight="14.4" x14ac:dyDescent="0.3"/>
  <cols>
    <col min="1" max="1" width="49.33203125" bestFit="1" customWidth="1"/>
    <col min="2" max="2" width="5.6640625" customWidth="1"/>
    <col min="3" max="3" width="20.6640625" customWidth="1"/>
    <col min="4" max="4" width="6.44140625" customWidth="1"/>
    <col min="5" max="5" width="28.44140625" bestFit="1" customWidth="1"/>
    <col min="7" max="7" width="46.33203125" bestFit="1" customWidth="1"/>
    <col min="8" max="8" width="52.109375" customWidth="1"/>
    <col min="9" max="10" width="7.44140625" customWidth="1"/>
    <col min="11" max="11" width="23.88671875" customWidth="1"/>
    <col min="12" max="12" width="24.44140625" customWidth="1"/>
    <col min="13" max="13" width="25.44140625" customWidth="1"/>
    <col min="14" max="14" width="21.44140625" customWidth="1"/>
    <col min="15" max="15" width="23.88671875" bestFit="1" customWidth="1"/>
    <col min="16" max="16" width="27.109375" customWidth="1"/>
    <col min="18" max="18" width="88.109375" bestFit="1" customWidth="1"/>
    <col min="19" max="19" width="46" customWidth="1"/>
    <col min="20" max="20" width="8.33203125" bestFit="1" customWidth="1"/>
    <col min="21" max="21" width="16.44140625" customWidth="1"/>
    <col min="22" max="22" width="30.44140625" bestFit="1" customWidth="1"/>
  </cols>
  <sheetData>
    <row r="1" spans="1:22" x14ac:dyDescent="0.3">
      <c r="A1" t="s">
        <v>21</v>
      </c>
      <c r="C1" t="s">
        <v>51</v>
      </c>
      <c r="E1" t="s">
        <v>71</v>
      </c>
      <c r="G1" t="s">
        <v>48</v>
      </c>
      <c r="H1" t="s">
        <v>32</v>
      </c>
      <c r="I1" t="s">
        <v>83</v>
      </c>
      <c r="K1" t="s">
        <v>73</v>
      </c>
      <c r="L1" t="s">
        <v>75</v>
      </c>
      <c r="M1" t="s">
        <v>74</v>
      </c>
      <c r="N1" t="s">
        <v>76</v>
      </c>
      <c r="O1" t="s">
        <v>77</v>
      </c>
      <c r="P1" t="s">
        <v>78</v>
      </c>
      <c r="R1" t="s">
        <v>66</v>
      </c>
      <c r="S1" t="s">
        <v>72</v>
      </c>
      <c r="T1" t="s">
        <v>79</v>
      </c>
      <c r="V1" t="s">
        <v>60</v>
      </c>
    </row>
    <row r="2" spans="1:22" ht="15" x14ac:dyDescent="0.35">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ht="15" x14ac:dyDescent="0.35">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ht="15" x14ac:dyDescent="0.35">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3">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3">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3">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3">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3">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3">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3">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3">
      <c r="A12" t="s">
        <v>113</v>
      </c>
      <c r="G12" t="s">
        <v>61</v>
      </c>
      <c r="H12" t="s">
        <v>93</v>
      </c>
      <c r="I12">
        <v>11</v>
      </c>
    </row>
    <row r="13" spans="1:22" x14ac:dyDescent="0.3">
      <c r="A13" t="s">
        <v>114</v>
      </c>
    </row>
    <row r="14" spans="1:22" x14ac:dyDescent="0.3">
      <c r="A14" t="s">
        <v>119</v>
      </c>
    </row>
    <row r="15" spans="1:22" x14ac:dyDescent="0.3">
      <c r="A15" t="s">
        <v>49</v>
      </c>
    </row>
    <row r="16" spans="1:22" x14ac:dyDescent="0.3">
      <c r="A16" t="s">
        <v>115</v>
      </c>
    </row>
    <row r="17" spans="1:1" x14ac:dyDescent="0.3">
      <c r="A17" t="s">
        <v>64</v>
      </c>
    </row>
    <row r="18" spans="1:1" x14ac:dyDescent="0.3">
      <c r="A18" t="s">
        <v>120</v>
      </c>
    </row>
    <row r="19" spans="1:1" x14ac:dyDescent="0.3">
      <c r="A19" s="152" t="s">
        <v>122</v>
      </c>
    </row>
    <row r="20" spans="1:1" x14ac:dyDescent="0.3">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Joyce Sponselee</cp:lastModifiedBy>
  <cp:lastPrinted>2022-04-22T09:04:56Z</cp:lastPrinted>
  <dcterms:created xsi:type="dcterms:W3CDTF">2022-02-11T09:50:58Z</dcterms:created>
  <dcterms:modified xsi:type="dcterms:W3CDTF">2024-08-08T12:59:57Z</dcterms:modified>
</cp:coreProperties>
</file>